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РЕШЕНИЯ СОВЕТА МР-она и ОКРУГА\РЕШЕНИЯ СОВЕТА 2024 год\ГОДОВОЙ ОТЧЕТ\Отчёт за 2023 год\"/>
    </mc:Choice>
  </mc:AlternateContent>
  <bookViews>
    <workbookView xWindow="0" yWindow="0" windowWidth="28800" windowHeight="13335"/>
  </bookViews>
  <sheets>
    <sheet name="РАСХОДЫ" sheetId="2" r:id="rId1"/>
  </sheets>
  <definedNames>
    <definedName name="_xlnm._FilterDatabase" localSheetId="0" hidden="1">РАСХОДЫ!$A$6:$T$6</definedName>
    <definedName name="Z_003E8F59_5F13_4935_90FD_6DB9195394DB_.wvu.PrintTitles" localSheetId="0" hidden="1">РАСХОДЫ!#REF!</definedName>
    <definedName name="Z_551D3239_9A12_40C1_B446_8EE00A95DB83_.wvu.PrintTitles" localSheetId="0" hidden="1">РАСХОДЫ!#REF!</definedName>
    <definedName name="Z_D6796523_539D_49C6_87C2_FCE694A34813_.wvu.PrintTitles" localSheetId="0" hidden="1">РАСХОДЫ!#REF!</definedName>
    <definedName name="_xlnm.Print_Titles" localSheetId="0">РАСХОДЫ!$4:$6</definedName>
    <definedName name="_xlnm.Print_Area" localSheetId="0">РАСХОДЫ!$A$1:$P$50</definedName>
  </definedNames>
  <calcPr calcId="162913"/>
</workbook>
</file>

<file path=xl/calcChain.xml><?xml version="1.0" encoding="utf-8"?>
<calcChain xmlns="http://schemas.openxmlformats.org/spreadsheetml/2006/main">
  <c r="N48" i="2" l="1"/>
  <c r="I22" i="2"/>
  <c r="K22" i="2"/>
  <c r="M22" i="2"/>
  <c r="M21" i="2"/>
  <c r="L48" i="2"/>
  <c r="G49" i="2"/>
  <c r="G48" i="2" s="1"/>
  <c r="E49" i="2"/>
  <c r="E47" i="2"/>
  <c r="M49" i="2"/>
  <c r="P49" i="2"/>
  <c r="M48" i="2"/>
  <c r="P48" i="2"/>
  <c r="E48" i="2"/>
  <c r="G43" i="2"/>
  <c r="I49" i="2"/>
  <c r="I48" i="2" s="1"/>
  <c r="K49" i="2"/>
  <c r="K48" i="2" s="1"/>
  <c r="K21" i="2"/>
  <c r="I21" i="2"/>
  <c r="G21" i="2"/>
  <c r="E21" i="2"/>
  <c r="D43" i="2"/>
  <c r="E46" i="2"/>
  <c r="G46" i="2"/>
  <c r="I46" i="2"/>
  <c r="K46" i="2"/>
  <c r="M46" i="2"/>
  <c r="P46" i="2"/>
  <c r="E25" i="2" l="1"/>
  <c r="E26" i="2"/>
  <c r="E27" i="2"/>
  <c r="G25" i="2"/>
  <c r="G26" i="2"/>
  <c r="G27" i="2"/>
  <c r="I25" i="2"/>
  <c r="I26" i="2"/>
  <c r="I27" i="2"/>
  <c r="K25" i="2"/>
  <c r="K26" i="2"/>
  <c r="K27" i="2"/>
  <c r="M25" i="2"/>
  <c r="M26" i="2"/>
  <c r="M27" i="2"/>
  <c r="P47" i="2" l="1"/>
  <c r="P45" i="2"/>
  <c r="P44" i="2"/>
  <c r="P42" i="2"/>
  <c r="P41" i="2"/>
  <c r="P40" i="2"/>
  <c r="P38" i="2"/>
  <c r="P37" i="2"/>
  <c r="P35" i="2"/>
  <c r="P34" i="2"/>
  <c r="P33" i="2"/>
  <c r="P32" i="2"/>
  <c r="P31" i="2"/>
  <c r="P29" i="2"/>
  <c r="P27" i="2"/>
  <c r="P26" i="2"/>
  <c r="P25" i="2"/>
  <c r="P23" i="2"/>
  <c r="P22" i="2"/>
  <c r="P20" i="2"/>
  <c r="P18" i="2"/>
  <c r="P16" i="2"/>
  <c r="P13" i="2"/>
  <c r="P14" i="2"/>
  <c r="P9" i="2"/>
  <c r="P10" i="2"/>
  <c r="P11" i="2"/>
  <c r="P12" i="2"/>
  <c r="P8" i="2"/>
  <c r="N7" i="2"/>
  <c r="M8" i="2"/>
  <c r="M9" i="2"/>
  <c r="M10" i="2"/>
  <c r="M11" i="2"/>
  <c r="M12" i="2"/>
  <c r="M13" i="2"/>
  <c r="M14" i="2"/>
  <c r="N15" i="2"/>
  <c r="M16" i="2"/>
  <c r="M15" i="2" s="1"/>
  <c r="N17" i="2"/>
  <c r="M18" i="2"/>
  <c r="M17" i="2" s="1"/>
  <c r="N19" i="2"/>
  <c r="M20" i="2"/>
  <c r="M23" i="2"/>
  <c r="N24" i="2"/>
  <c r="N28" i="2"/>
  <c r="M29" i="2"/>
  <c r="M28" i="2" s="1"/>
  <c r="N30" i="2"/>
  <c r="M31" i="2"/>
  <c r="M32" i="2"/>
  <c r="M33" i="2"/>
  <c r="M34" i="2"/>
  <c r="M35" i="2"/>
  <c r="N36" i="2"/>
  <c r="M37" i="2"/>
  <c r="M38" i="2"/>
  <c r="N39" i="2"/>
  <c r="M40" i="2"/>
  <c r="M41" i="2"/>
  <c r="M42" i="2"/>
  <c r="N43" i="2"/>
  <c r="M44" i="2"/>
  <c r="M45" i="2"/>
  <c r="M47" i="2"/>
  <c r="L30" i="2"/>
  <c r="K16" i="2"/>
  <c r="K15" i="2" s="1"/>
  <c r="I16" i="2"/>
  <c r="I15" i="2" s="1"/>
  <c r="G16" i="2"/>
  <c r="G15" i="2" s="1"/>
  <c r="E16" i="2"/>
  <c r="E15" i="2" s="1"/>
  <c r="L15" i="2"/>
  <c r="J15" i="2"/>
  <c r="H15" i="2"/>
  <c r="F15" i="2"/>
  <c r="D15" i="2"/>
  <c r="J30" i="2"/>
  <c r="K47" i="2"/>
  <c r="K45" i="2"/>
  <c r="K44" i="2"/>
  <c r="K42" i="2"/>
  <c r="K41" i="2"/>
  <c r="K40" i="2"/>
  <c r="K38" i="2"/>
  <c r="K37" i="2"/>
  <c r="K35" i="2"/>
  <c r="K34" i="2"/>
  <c r="K33" i="2"/>
  <c r="K32" i="2"/>
  <c r="K31" i="2"/>
  <c r="K29" i="2"/>
  <c r="K28" i="2" s="1"/>
  <c r="K23" i="2"/>
  <c r="K20" i="2"/>
  <c r="K18" i="2"/>
  <c r="K17" i="2" s="1"/>
  <c r="I47" i="2"/>
  <c r="I45" i="2"/>
  <c r="I44" i="2"/>
  <c r="I42" i="2"/>
  <c r="I41" i="2"/>
  <c r="I40" i="2"/>
  <c r="I38" i="2"/>
  <c r="I37" i="2"/>
  <c r="I35" i="2"/>
  <c r="I34" i="2"/>
  <c r="I33" i="2"/>
  <c r="I32" i="2"/>
  <c r="I31" i="2"/>
  <c r="I29" i="2"/>
  <c r="I23" i="2"/>
  <c r="I20" i="2"/>
  <c r="I18" i="2"/>
  <c r="I17" i="2" s="1"/>
  <c r="K9" i="2"/>
  <c r="K10" i="2"/>
  <c r="K11" i="2"/>
  <c r="K12" i="2"/>
  <c r="K13" i="2"/>
  <c r="K14" i="2"/>
  <c r="I9" i="2"/>
  <c r="I10" i="2"/>
  <c r="I11" i="2"/>
  <c r="I12" i="2"/>
  <c r="I13" i="2"/>
  <c r="I14" i="2"/>
  <c r="G47" i="2"/>
  <c r="G45" i="2"/>
  <c r="G44" i="2"/>
  <c r="G42" i="2"/>
  <c r="G41" i="2"/>
  <c r="G40" i="2"/>
  <c r="G38" i="2"/>
  <c r="G37" i="2"/>
  <c r="G35" i="2"/>
  <c r="G34" i="2"/>
  <c r="G33" i="2"/>
  <c r="G32" i="2"/>
  <c r="G31" i="2"/>
  <c r="G29" i="2"/>
  <c r="G28" i="2" s="1"/>
  <c r="G23" i="2"/>
  <c r="G22" i="2"/>
  <c r="G20" i="2"/>
  <c r="G18" i="2"/>
  <c r="G17" i="2" s="1"/>
  <c r="G9" i="2"/>
  <c r="G10" i="2"/>
  <c r="G11" i="2"/>
  <c r="G12" i="2"/>
  <c r="G13" i="2"/>
  <c r="G14" i="2"/>
  <c r="K8" i="2"/>
  <c r="I8" i="2"/>
  <c r="G8" i="2"/>
  <c r="F28" i="2"/>
  <c r="H28" i="2"/>
  <c r="I28" i="2"/>
  <c r="J28" i="2"/>
  <c r="L28" i="2"/>
  <c r="D28" i="2"/>
  <c r="E45" i="2"/>
  <c r="E44" i="2"/>
  <c r="E42" i="2"/>
  <c r="E41" i="2"/>
  <c r="E40" i="2"/>
  <c r="E38" i="2"/>
  <c r="E37" i="2"/>
  <c r="E35" i="2"/>
  <c r="E34" i="2"/>
  <c r="E33" i="2"/>
  <c r="E32" i="2"/>
  <c r="E31" i="2"/>
  <c r="E29" i="2"/>
  <c r="E23" i="2"/>
  <c r="E22" i="2"/>
  <c r="E20" i="2"/>
  <c r="E18" i="2"/>
  <c r="E9" i="2"/>
  <c r="E10" i="2"/>
  <c r="E11" i="2"/>
  <c r="E12" i="2"/>
  <c r="E13" i="2"/>
  <c r="E14" i="2"/>
  <c r="E8" i="2"/>
  <c r="F43" i="2"/>
  <c r="H43" i="2"/>
  <c r="J43" i="2"/>
  <c r="L43" i="2"/>
  <c r="F39" i="2"/>
  <c r="H39" i="2"/>
  <c r="J39" i="2"/>
  <c r="L39" i="2"/>
  <c r="D39" i="2"/>
  <c r="F36" i="2"/>
  <c r="H36" i="2"/>
  <c r="J36" i="2"/>
  <c r="L36" i="2"/>
  <c r="D36" i="2"/>
  <c r="F30" i="2"/>
  <c r="H30" i="2"/>
  <c r="D30" i="2"/>
  <c r="F24" i="2"/>
  <c r="H24" i="2"/>
  <c r="J24" i="2"/>
  <c r="L24" i="2"/>
  <c r="D24" i="2"/>
  <c r="F19" i="2"/>
  <c r="H19" i="2"/>
  <c r="J19" i="2"/>
  <c r="L19" i="2"/>
  <c r="D19" i="2"/>
  <c r="F17" i="2"/>
  <c r="H17" i="2"/>
  <c r="J17" i="2"/>
  <c r="L17" i="2"/>
  <c r="D17" i="2"/>
  <c r="F7" i="2"/>
  <c r="H7" i="2"/>
  <c r="J7" i="2"/>
  <c r="L7" i="2"/>
  <c r="D7" i="2"/>
  <c r="L50" i="2" l="1"/>
  <c r="E36" i="2"/>
  <c r="N50" i="2"/>
  <c r="H50" i="2"/>
  <c r="M24" i="2"/>
  <c r="M43" i="2"/>
  <c r="M39" i="2"/>
  <c r="M36" i="2"/>
  <c r="M30" i="2"/>
  <c r="M19" i="2"/>
  <c r="M7" i="2"/>
  <c r="E39" i="2"/>
  <c r="D50" i="2"/>
  <c r="F50" i="2"/>
  <c r="J50" i="2"/>
  <c r="E17" i="2"/>
  <c r="G36" i="2"/>
  <c r="G39" i="2"/>
  <c r="G24" i="2"/>
  <c r="G19" i="2"/>
  <c r="I30" i="2"/>
  <c r="I43" i="2"/>
  <c r="K43" i="2"/>
  <c r="K36" i="2"/>
  <c r="K24" i="2"/>
  <c r="P15" i="2"/>
  <c r="I19" i="2"/>
  <c r="K39" i="2"/>
  <c r="O15" i="2"/>
  <c r="K19" i="2"/>
  <c r="K30" i="2"/>
  <c r="K7" i="2"/>
  <c r="I39" i="2"/>
  <c r="I36" i="2"/>
  <c r="G30" i="2"/>
  <c r="O28" i="2"/>
  <c r="G7" i="2"/>
  <c r="I24" i="2"/>
  <c r="I7" i="2"/>
  <c r="O43" i="2"/>
  <c r="P28" i="2"/>
  <c r="P17" i="2"/>
  <c r="E43" i="2"/>
  <c r="E30" i="2"/>
  <c r="E28" i="2"/>
  <c r="E24" i="2"/>
  <c r="E19" i="2"/>
  <c r="O17" i="2"/>
  <c r="E7" i="2"/>
  <c r="M50" i="2" l="1"/>
  <c r="E50" i="2"/>
  <c r="G50" i="2"/>
  <c r="I50" i="2"/>
  <c r="P43" i="2"/>
  <c r="K50" i="2"/>
  <c r="O24" i="2"/>
  <c r="P36" i="2"/>
  <c r="O36" i="2"/>
  <c r="P19" i="2"/>
  <c r="P30" i="2"/>
  <c r="O19" i="2"/>
  <c r="P24" i="2"/>
  <c r="P39" i="2"/>
  <c r="O39" i="2"/>
  <c r="O7" i="2"/>
  <c r="P7" i="2"/>
  <c r="O30" i="2"/>
  <c r="O50" i="2" l="1"/>
  <c r="P50" i="2"/>
</calcChain>
</file>

<file path=xl/sharedStrings.xml><?xml version="1.0" encoding="utf-8"?>
<sst xmlns="http://schemas.openxmlformats.org/spreadsheetml/2006/main" count="79" uniqueCount="61">
  <si>
    <t>Наименование</t>
  </si>
  <si>
    <t>внесенные изменения</t>
  </si>
  <si>
    <t>Рз</t>
  </si>
  <si>
    <t>Пр</t>
  </si>
  <si>
    <t>-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</si>
  <si>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</si>
  <si>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</si>
  <si>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</si>
  <si>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</si>
  <si>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</si>
  <si>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</si>
  <si>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</si>
  <si>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</si>
  <si>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</si>
  <si>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</si>
  <si>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</si>
  <si>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</si>
  <si>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</si>
  <si>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</si>
  <si>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</si>
  <si>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</si>
  <si>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</si>
  <si>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</si>
  <si>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</si>
  <si>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</si>
  <si>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</si>
  <si>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</si>
  <si>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</si>
  <si>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</si>
  <si>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</si>
  <si>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</si>
  <si>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</si>
  <si>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</si>
  <si>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</si>
  <si>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</si>
  <si>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</si>
  <si>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</si>
  <si>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</si>
  <si>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</si>
  <si>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</si>
  <si>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</si>
  <si>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</si>
  <si>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</si>
  <si>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Всего</t>
  </si>
  <si>
    <t>Защита населения и территории от чрезвычайных ситуаций природного и техногенного характера, пожарная безопасность</t>
  </si>
  <si>
    <t>утвержденные значения</t>
  </si>
  <si>
    <t>Сведения о внесенных изменениях в бюджет Новоалександровского городского округа Ставропольского края по разделам (Рз) и подразделам (ПР) классификации расходов бюджетов за 2023 год</t>
  </si>
  <si>
    <t>Решения Совета депутатов Новоалександровского городского округа Ставропольского края первого созыва о внесении изменений в Решение Совета депутатов Новоалександровского городского округа Ставропольского края первого созывая "О бюджете Новоалександровского городского округа Ставропольского края на 2023 год и плановый период 2024 и 2025 годов"</t>
  </si>
  <si>
    <r>
      <rPr>
        <b/>
        <sz val="10"/>
        <color theme="1"/>
        <rFont val="Times New Roman"/>
        <family val="1"/>
        <charset val="204"/>
      </rPr>
      <t>Справочно:</t>
    </r>
    <r>
      <rPr>
        <sz val="10"/>
        <color theme="1"/>
        <rFont val="Times New Roman"/>
        <family val="1"/>
        <charset val="204"/>
      </rPr>
      <t xml:space="preserve">
Сумма внесенных изменений в течение 2023 года</t>
    </r>
  </si>
  <si>
    <r>
      <t xml:space="preserve">Решение Совета депутатов Новоалександровского городского округа Ставропольского края первого созыва от 14 декабря 2022г 
№ 6/606 "О бюджете Новоалександровского городского округа Ставропольского края на 2023 год и плановый период 2024 и 2025 годов" </t>
    </r>
    <r>
      <rPr>
        <b/>
        <sz val="10"/>
        <color theme="1"/>
        <rFont val="Times New Roman"/>
        <family val="1"/>
        <charset val="204"/>
      </rPr>
      <t>(первоначальная редакция)</t>
    </r>
  </si>
  <si>
    <t>от 23 марта 2023г. №9/624</t>
  </si>
  <si>
    <t>от 07 июня 2023г. №11/638</t>
  </si>
  <si>
    <t>от 26 сентября 2023г. № 15/660</t>
  </si>
  <si>
    <t>от 24 октября 2023г. №16/695</t>
  </si>
  <si>
    <t>от 25 декабря 2023г. №19/738</t>
  </si>
  <si>
    <r>
      <t xml:space="preserve">Решение Совета депутатов Новоалександровского городского округа Ставропольского края первого созыва от 14декабря 2022г 
№ 6/606 "О бюджете Новоалександровского городского округа Ставропольского края на 2022 год и плановый период 2023 и 2024 годов"  
</t>
    </r>
    <r>
      <rPr>
        <b/>
        <sz val="10"/>
        <color theme="1"/>
        <rFont val="Times New Roman"/>
        <family val="1"/>
        <charset val="204"/>
      </rPr>
      <t>(с учетом внесенных изменений)</t>
    </r>
  </si>
  <si>
    <t>Спорт высших достижений</t>
  </si>
  <si>
    <t>Транспорт</t>
  </si>
  <si>
    <t>Обслуживание государственного и муниципального долга</t>
  </si>
  <si>
    <t>Оьслуживание государственного внутреннего и муниципального долга</t>
  </si>
  <si>
    <t>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</si>
</sst>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;[Red]\-00;&quot;&quot;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6">
    <xf numFmtId="0" fontId="0" fillId="0" borderId="0" xfId="0"/>
    <xf numFmtId="0" fontId="5" fillId="2" borderId="0" xfId="1" applyFont="1" applyFill="1" applyBorder="1"/>
    <xf numFmtId="0" fontId="5" fillId="2" borderId="0" xfId="1" applyFont="1" applyFill="1" applyBorder="1" applyAlignment="1" applyProtection="1">
      <protection hidden="1"/>
    </xf>
    <xf numFmtId="0" fontId="5" fillId="2" borderId="0" xfId="1" applyFont="1" applyFill="1" applyBorder="1" applyAlignment="1" applyProtection="1">
      <alignment horizontal="center"/>
      <protection hidden="1"/>
    </xf>
    <xf numFmtId="0" fontId="5" fillId="2" borderId="0" xfId="1" applyFont="1" applyFill="1" applyBorder="1" applyAlignment="1">
      <alignment horizontal="right"/>
    </xf>
    <xf numFmtId="0" fontId="6" fillId="2" borderId="0" xfId="1" applyFont="1" applyFill="1" applyBorder="1"/>
    <xf numFmtId="0" fontId="7" fillId="2" borderId="1" xfId="0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 applyProtection="1">
      <alignment horizontal="center" vertical="top"/>
      <protection hidden="1"/>
    </xf>
    <xf numFmtId="49" fontId="5" fillId="2" borderId="1" xfId="1" applyNumberFormat="1" applyFont="1" applyFill="1" applyBorder="1" applyAlignment="1" applyProtection="1">
      <alignment horizontal="justify" vertical="top" wrapText="1"/>
      <protection hidden="1"/>
    </xf>
    <xf numFmtId="4" fontId="9" fillId="2" borderId="1" xfId="1" applyNumberFormat="1" applyFont="1" applyFill="1" applyBorder="1" applyAlignment="1" applyProtection="1">
      <alignment horizontal="right" vertical="top"/>
      <protection hidden="1"/>
    </xf>
    <xf numFmtId="4" fontId="9" fillId="2" borderId="1" xfId="1" applyNumberFormat="1" applyFont="1" applyFill="1" applyBorder="1" applyAlignment="1" applyProtection="1">
      <alignment horizontal="right" vertical="top" wrapText="1"/>
      <protection hidden="1"/>
    </xf>
    <xf numFmtId="4" fontId="5" fillId="2" borderId="0" xfId="1" applyNumberFormat="1" applyFont="1" applyFill="1" applyBorder="1" applyAlignment="1">
      <alignment vertical="top"/>
    </xf>
    <xf numFmtId="0" fontId="5" fillId="2" borderId="0" xfId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 applyProtection="1">
      <alignment horizontal="right" vertical="top"/>
      <protection hidden="1"/>
    </xf>
    <xf numFmtId="4" fontId="5" fillId="3" borderId="1" xfId="1" applyNumberFormat="1" applyFont="1" applyFill="1" applyBorder="1" applyAlignment="1" applyProtection="1">
      <alignment horizontal="right" vertical="top" wrapText="1"/>
      <protection hidden="1"/>
    </xf>
    <xf numFmtId="164" fontId="6" fillId="3" borderId="1" xfId="1" applyNumberFormat="1" applyFont="1" applyFill="1" applyBorder="1" applyAlignment="1" applyProtection="1">
      <alignment horizontal="center" vertical="top"/>
      <protection hidden="1"/>
    </xf>
    <xf numFmtId="49" fontId="6" fillId="3" borderId="1" xfId="1" applyNumberFormat="1" applyFont="1" applyFill="1" applyBorder="1" applyAlignment="1" applyProtection="1">
      <alignment horizontal="justify" vertical="top" wrapText="1"/>
      <protection hidden="1"/>
    </xf>
    <xf numFmtId="0" fontId="6" fillId="3" borderId="1" xfId="1" applyFont="1" applyFill="1" applyBorder="1"/>
    <xf numFmtId="0" fontId="6" fillId="3" borderId="1" xfId="1" applyFont="1" applyFill="1" applyBorder="1" applyAlignment="1" applyProtection="1">
      <alignment vertical="top"/>
      <protection hidden="1"/>
    </xf>
    <xf numFmtId="49" fontId="4" fillId="3" borderId="1" xfId="1" applyNumberFormat="1" applyFont="1" applyFill="1" applyBorder="1" applyAlignment="1" applyProtection="1">
      <alignment horizontal="justify" vertical="top" wrapText="1"/>
      <protection hidden="1"/>
    </xf>
    <xf numFmtId="49" fontId="1" fillId="0" borderId="1" xfId="1" applyNumberFormat="1" applyFont="1" applyFill="1" applyBorder="1" applyAlignment="1" applyProtection="1">
      <alignment horizontal="justify" vertical="top" wrapText="1"/>
      <protection hidden="1"/>
    </xf>
    <xf numFmtId="164" fontId="5" fillId="3" borderId="1" xfId="1" applyNumberFormat="1" applyFont="1" applyFill="1" applyBorder="1" applyAlignment="1" applyProtection="1">
      <alignment horizontal="center" vertical="top"/>
      <protection hidden="1"/>
    </xf>
    <xf numFmtId="49" fontId="5" fillId="3" borderId="1" xfId="1" applyNumberFormat="1" applyFont="1" applyFill="1" applyBorder="1" applyAlignment="1" applyProtection="1">
      <alignment horizontal="justify" vertical="top" wrapText="1"/>
      <protection hidden="1"/>
    </xf>
    <xf numFmtId="4" fontId="9" fillId="3" borderId="1" xfId="1" applyNumberFormat="1" applyFont="1" applyFill="1" applyBorder="1" applyAlignment="1" applyProtection="1">
      <alignment horizontal="right" vertical="top"/>
      <protection hidden="1"/>
    </xf>
    <xf numFmtId="4" fontId="9" fillId="3" borderId="1" xfId="1" applyNumberFormat="1" applyFont="1" applyFill="1" applyBorder="1" applyAlignment="1" applyProtection="1">
      <alignment horizontal="right" vertical="top" wrapText="1"/>
      <protection hidden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4" fontId="8" fillId="2" borderId="1" xfId="0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/>
    </xf>
    <xf numFmtId="0" fontId="6" fillId="2" borderId="0" xfId="2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tabSelected="1" zoomScaleNormal="100" zoomScaleSheetLayoutView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C2" sqref="C2:O2"/>
    </sheetView>
  </sheetViews>
  <sheetFormatPr defaultColWidth="9.140625" defaultRowHeight="12.75" x14ac:dyDescent="0.2"/>
  <cols>
    <col min="1" max="1" width="5.42578125" style="1" customWidth="1"/>
    <col min="2" max="2" width="5.140625" style="1" customWidth="1"/>
    <col min="3" max="3" width="31.42578125" style="1" customWidth="1"/>
    <col min="4" max="4" width="14.85546875" style="12" customWidth="1"/>
    <col min="5" max="5" width="10.5703125" style="12" customWidth="1"/>
    <col min="6" max="6" width="13.28515625" style="12" customWidth="1"/>
    <col min="7" max="7" width="11" style="12" customWidth="1"/>
    <col min="8" max="8" width="11.5703125" style="12" customWidth="1"/>
    <col min="9" max="9" width="12.140625" style="12" customWidth="1"/>
    <col min="10" max="10" width="11.5703125" style="12" customWidth="1"/>
    <col min="11" max="11" width="11.7109375" style="1" customWidth="1"/>
    <col min="12" max="12" width="11.5703125" style="1" customWidth="1"/>
    <col min="13" max="13" width="11.85546875" style="1" customWidth="1"/>
    <col min="14" max="14" width="11.5703125" style="1" customWidth="1"/>
    <col min="15" max="15" width="14.85546875" style="1" customWidth="1"/>
    <col min="16" max="16" width="12.140625" style="1" customWidth="1"/>
    <col min="17" max="16384" width="9.140625" style="1"/>
  </cols>
  <sheetData>
    <row r="1" spans="1:20" x14ac:dyDescent="0.2">
      <c r="C1" s="34"/>
      <c r="D1" s="34"/>
      <c r="E1" s="34"/>
      <c r="F1" s="34"/>
      <c r="G1" s="34"/>
      <c r="H1" s="34"/>
      <c r="I1" s="34"/>
      <c r="J1" s="34"/>
    </row>
    <row r="2" spans="1:20" ht="45.75" customHeight="1" x14ac:dyDescent="0.2">
      <c r="C2" s="35" t="s">
        <v>46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20" x14ac:dyDescent="0.2">
      <c r="C3" s="2"/>
      <c r="D3" s="3"/>
      <c r="E3" s="3"/>
      <c r="F3" s="3"/>
      <c r="G3" s="3"/>
      <c r="H3" s="3"/>
      <c r="I3" s="3"/>
      <c r="J3" s="3"/>
      <c r="P3" s="4" t="s">
        <v>60</v>
      </c>
    </row>
    <row r="4" spans="1:20" ht="59.25" customHeight="1" x14ac:dyDescent="0.2">
      <c r="A4" s="27" t="s">
        <v>2</v>
      </c>
      <c r="B4" s="27" t="s">
        <v>3</v>
      </c>
      <c r="C4" s="28" t="s">
        <v>0</v>
      </c>
      <c r="D4" s="29" t="s">
        <v>49</v>
      </c>
      <c r="E4" s="33" t="s">
        <v>47</v>
      </c>
      <c r="F4" s="33"/>
      <c r="G4" s="33"/>
      <c r="H4" s="33"/>
      <c r="I4" s="33"/>
      <c r="J4" s="33"/>
      <c r="K4" s="33"/>
      <c r="L4" s="33"/>
      <c r="M4" s="33"/>
      <c r="N4" s="33"/>
      <c r="O4" s="29" t="s">
        <v>55</v>
      </c>
      <c r="P4" s="26" t="s">
        <v>48</v>
      </c>
    </row>
    <row r="5" spans="1:20" s="5" customFormat="1" ht="31.5" customHeight="1" x14ac:dyDescent="0.2">
      <c r="A5" s="27"/>
      <c r="B5" s="27"/>
      <c r="C5" s="28"/>
      <c r="D5" s="29"/>
      <c r="E5" s="30" t="s">
        <v>50</v>
      </c>
      <c r="F5" s="31"/>
      <c r="G5" s="32" t="s">
        <v>51</v>
      </c>
      <c r="H5" s="32"/>
      <c r="I5" s="32" t="s">
        <v>52</v>
      </c>
      <c r="J5" s="32"/>
      <c r="K5" s="32" t="s">
        <v>53</v>
      </c>
      <c r="L5" s="32"/>
      <c r="M5" s="30" t="s">
        <v>54</v>
      </c>
      <c r="N5" s="31"/>
      <c r="O5" s="29"/>
      <c r="P5" s="26"/>
    </row>
    <row r="6" spans="1:20" ht="198" customHeight="1" x14ac:dyDescent="0.2">
      <c r="A6" s="27"/>
      <c r="B6" s="27"/>
      <c r="C6" s="28"/>
      <c r="D6" s="29"/>
      <c r="E6" s="6" t="s">
        <v>1</v>
      </c>
      <c r="F6" s="13" t="s">
        <v>45</v>
      </c>
      <c r="G6" s="6" t="s">
        <v>1</v>
      </c>
      <c r="H6" s="13" t="s">
        <v>45</v>
      </c>
      <c r="I6" s="6" t="s">
        <v>1</v>
      </c>
      <c r="J6" s="13" t="s">
        <v>45</v>
      </c>
      <c r="K6" s="6" t="s">
        <v>1</v>
      </c>
      <c r="L6" s="13" t="s">
        <v>45</v>
      </c>
      <c r="M6" s="6" t="s">
        <v>1</v>
      </c>
      <c r="N6" s="13" t="s">
        <v>45</v>
      </c>
      <c r="O6" s="29"/>
      <c r="P6" s="26"/>
    </row>
    <row r="7" spans="1:20" s="5" customFormat="1" x14ac:dyDescent="0.2">
      <c r="A7" s="16">
        <v>1</v>
      </c>
      <c r="B7" s="16" t="s">
        <v>4</v>
      </c>
      <c r="C7" s="17" t="s">
        <v>5</v>
      </c>
      <c r="D7" s="14">
        <f>SUM(D8:D14)</f>
        <v>267936.23</v>
      </c>
      <c r="E7" s="14">
        <f t="shared" ref="E7:P7" si="0">SUM(E8:E14)</f>
        <v>660.74999999999818</v>
      </c>
      <c r="F7" s="14">
        <f t="shared" si="0"/>
        <v>268596.98</v>
      </c>
      <c r="G7" s="14">
        <f t="shared" si="0"/>
        <v>15371.059999999998</v>
      </c>
      <c r="H7" s="14">
        <f t="shared" si="0"/>
        <v>283307.29000000004</v>
      </c>
      <c r="I7" s="14">
        <f t="shared" si="0"/>
        <v>15371.059999999998</v>
      </c>
      <c r="J7" s="14">
        <f t="shared" si="0"/>
        <v>283307.29000000004</v>
      </c>
      <c r="K7" s="14">
        <f t="shared" si="0"/>
        <v>13669.66</v>
      </c>
      <c r="L7" s="14">
        <f t="shared" si="0"/>
        <v>281605.89</v>
      </c>
      <c r="M7" s="14">
        <f t="shared" si="0"/>
        <v>18715.509999999995</v>
      </c>
      <c r="N7" s="14">
        <f t="shared" si="0"/>
        <v>286651.74</v>
      </c>
      <c r="O7" s="14">
        <f t="shared" si="0"/>
        <v>286651.74</v>
      </c>
      <c r="P7" s="14">
        <f t="shared" si="0"/>
        <v>18715.509999999995</v>
      </c>
    </row>
    <row r="8" spans="1:20" ht="51" x14ac:dyDescent="0.2">
      <c r="A8" s="7">
        <v>1</v>
      </c>
      <c r="B8" s="7">
        <v>2</v>
      </c>
      <c r="C8" s="8" t="s">
        <v>6</v>
      </c>
      <c r="D8" s="15">
        <v>1879.51</v>
      </c>
      <c r="E8" s="9">
        <f>F8-D8</f>
        <v>0</v>
      </c>
      <c r="F8" s="15">
        <v>1879.51</v>
      </c>
      <c r="G8" s="9">
        <f>H8-D8</f>
        <v>0</v>
      </c>
      <c r="H8" s="15">
        <v>1879.51</v>
      </c>
      <c r="I8" s="9">
        <f>J8-D8</f>
        <v>0</v>
      </c>
      <c r="J8" s="15">
        <v>1879.51</v>
      </c>
      <c r="K8" s="10">
        <f>L8-D8</f>
        <v>33.170000000000073</v>
      </c>
      <c r="L8" s="15">
        <v>1912.68</v>
      </c>
      <c r="M8" s="10">
        <f>N8-D8</f>
        <v>144.30999999999995</v>
      </c>
      <c r="N8" s="15">
        <v>2023.82</v>
      </c>
      <c r="O8" s="15">
        <v>2023.82</v>
      </c>
      <c r="P8" s="9">
        <f>O8-D8</f>
        <v>144.30999999999995</v>
      </c>
      <c r="Q8" s="11"/>
      <c r="R8" s="11"/>
      <c r="S8" s="11"/>
      <c r="T8" s="11"/>
    </row>
    <row r="9" spans="1:20" ht="76.5" x14ac:dyDescent="0.2">
      <c r="A9" s="7">
        <v>1</v>
      </c>
      <c r="B9" s="7">
        <v>4</v>
      </c>
      <c r="C9" s="8" t="s">
        <v>7</v>
      </c>
      <c r="D9" s="15">
        <v>71076.899999999994</v>
      </c>
      <c r="E9" s="9">
        <f t="shared" ref="E9:E14" si="1">F9-D9</f>
        <v>-326.77999999999884</v>
      </c>
      <c r="F9" s="15">
        <v>70750.12</v>
      </c>
      <c r="G9" s="9">
        <f t="shared" ref="G9:G14" si="2">H9-D9</f>
        <v>218.26000000000931</v>
      </c>
      <c r="H9" s="15">
        <v>71295.16</v>
      </c>
      <c r="I9" s="9">
        <f t="shared" ref="I9:I49" si="3">J9-D9</f>
        <v>218.26000000000931</v>
      </c>
      <c r="J9" s="15">
        <v>71295.16</v>
      </c>
      <c r="K9" s="10">
        <f t="shared" ref="K9:K49" si="4">L9-D9</f>
        <v>-564.75</v>
      </c>
      <c r="L9" s="15">
        <v>70512.149999999994</v>
      </c>
      <c r="M9" s="10">
        <f t="shared" ref="M9:M49" si="5">N9-D9</f>
        <v>-76.429999999993015</v>
      </c>
      <c r="N9" s="15">
        <v>71000.47</v>
      </c>
      <c r="O9" s="15">
        <v>71000.47</v>
      </c>
      <c r="P9" s="9">
        <f t="shared" ref="P9:P49" si="6">O9-D9</f>
        <v>-76.429999999993015</v>
      </c>
      <c r="Q9" s="11"/>
      <c r="R9" s="11"/>
      <c r="S9" s="11"/>
      <c r="T9" s="11"/>
    </row>
    <row r="10" spans="1:20" x14ac:dyDescent="0.2">
      <c r="A10" s="7">
        <v>1</v>
      </c>
      <c r="B10" s="7">
        <v>5</v>
      </c>
      <c r="C10" s="8" t="s">
        <v>8</v>
      </c>
      <c r="D10" s="15">
        <v>4.22</v>
      </c>
      <c r="E10" s="9">
        <f t="shared" si="1"/>
        <v>0</v>
      </c>
      <c r="F10" s="15">
        <v>4.22</v>
      </c>
      <c r="G10" s="9">
        <f t="shared" si="2"/>
        <v>0</v>
      </c>
      <c r="H10" s="15">
        <v>4.22</v>
      </c>
      <c r="I10" s="9">
        <f t="shared" si="3"/>
        <v>0</v>
      </c>
      <c r="J10" s="15">
        <v>4.22</v>
      </c>
      <c r="K10" s="10">
        <f t="shared" si="4"/>
        <v>0</v>
      </c>
      <c r="L10" s="15">
        <v>4.22</v>
      </c>
      <c r="M10" s="10">
        <f t="shared" si="5"/>
        <v>0</v>
      </c>
      <c r="N10" s="15">
        <v>4.22</v>
      </c>
      <c r="O10" s="15">
        <v>4.22</v>
      </c>
      <c r="P10" s="9">
        <f t="shared" si="6"/>
        <v>0</v>
      </c>
      <c r="Q10" s="11"/>
      <c r="R10" s="11"/>
      <c r="S10" s="11"/>
      <c r="T10" s="11"/>
    </row>
    <row r="11" spans="1:20" ht="63.75" x14ac:dyDescent="0.2">
      <c r="A11" s="7">
        <v>1</v>
      </c>
      <c r="B11" s="7">
        <v>6</v>
      </c>
      <c r="C11" s="8" t="s">
        <v>9</v>
      </c>
      <c r="D11" s="15">
        <v>20826.22</v>
      </c>
      <c r="E11" s="9">
        <f t="shared" si="1"/>
        <v>25.309999999997672</v>
      </c>
      <c r="F11" s="15">
        <v>20851.53</v>
      </c>
      <c r="G11" s="9">
        <f t="shared" si="2"/>
        <v>25.299999999999272</v>
      </c>
      <c r="H11" s="15">
        <v>20851.52</v>
      </c>
      <c r="I11" s="9">
        <f t="shared" si="3"/>
        <v>25.299999999999272</v>
      </c>
      <c r="J11" s="15">
        <v>20851.52</v>
      </c>
      <c r="K11" s="10">
        <f t="shared" si="4"/>
        <v>157.16999999999825</v>
      </c>
      <c r="L11" s="15">
        <v>20983.39</v>
      </c>
      <c r="M11" s="10">
        <f t="shared" si="5"/>
        <v>353.82999999999811</v>
      </c>
      <c r="N11" s="15">
        <v>21180.05</v>
      </c>
      <c r="O11" s="15">
        <v>21180.05</v>
      </c>
      <c r="P11" s="9">
        <f t="shared" si="6"/>
        <v>353.82999999999811</v>
      </c>
      <c r="Q11" s="11"/>
      <c r="R11" s="11"/>
      <c r="S11" s="11"/>
      <c r="T11" s="11"/>
    </row>
    <row r="12" spans="1:20" ht="25.5" x14ac:dyDescent="0.2">
      <c r="A12" s="7">
        <v>1</v>
      </c>
      <c r="B12" s="7">
        <v>7</v>
      </c>
      <c r="C12" s="8" t="s">
        <v>10</v>
      </c>
      <c r="D12" s="15">
        <v>0</v>
      </c>
      <c r="E12" s="9">
        <f t="shared" si="1"/>
        <v>0</v>
      </c>
      <c r="F12" s="15">
        <v>0</v>
      </c>
      <c r="G12" s="9">
        <f t="shared" si="2"/>
        <v>0</v>
      </c>
      <c r="H12" s="15">
        <v>0</v>
      </c>
      <c r="I12" s="9">
        <f t="shared" si="3"/>
        <v>0</v>
      </c>
      <c r="J12" s="15">
        <v>0</v>
      </c>
      <c r="K12" s="10">
        <f t="shared" si="4"/>
        <v>0</v>
      </c>
      <c r="L12" s="15">
        <v>0</v>
      </c>
      <c r="M12" s="10">
        <f t="shared" si="5"/>
        <v>0</v>
      </c>
      <c r="N12" s="15">
        <v>0</v>
      </c>
      <c r="O12" s="15">
        <v>0</v>
      </c>
      <c r="P12" s="9">
        <f t="shared" si="6"/>
        <v>0</v>
      </c>
      <c r="Q12" s="11"/>
      <c r="R12" s="11"/>
      <c r="S12" s="11"/>
      <c r="T12" s="11"/>
    </row>
    <row r="13" spans="1:20" x14ac:dyDescent="0.2">
      <c r="A13" s="7">
        <v>1</v>
      </c>
      <c r="B13" s="7">
        <v>11</v>
      </c>
      <c r="C13" s="8" t="s">
        <v>11</v>
      </c>
      <c r="D13" s="15">
        <v>8425.43</v>
      </c>
      <c r="E13" s="9">
        <f t="shared" si="1"/>
        <v>960.21999999999935</v>
      </c>
      <c r="F13" s="15">
        <v>9385.65</v>
      </c>
      <c r="G13" s="9">
        <f t="shared" si="2"/>
        <v>8576.7000000000007</v>
      </c>
      <c r="H13" s="15">
        <v>17002.13</v>
      </c>
      <c r="I13" s="9">
        <f t="shared" si="3"/>
        <v>8576.7000000000007</v>
      </c>
      <c r="J13" s="15">
        <v>17002.13</v>
      </c>
      <c r="K13" s="10">
        <f t="shared" si="4"/>
        <v>4268.6000000000004</v>
      </c>
      <c r="L13" s="15">
        <v>12694.03</v>
      </c>
      <c r="M13" s="10">
        <f t="shared" si="5"/>
        <v>8431.619999999999</v>
      </c>
      <c r="N13" s="15">
        <v>16857.05</v>
      </c>
      <c r="O13" s="15">
        <v>16857.05</v>
      </c>
      <c r="P13" s="9">
        <f>O13-D13</f>
        <v>8431.619999999999</v>
      </c>
      <c r="Q13" s="11"/>
      <c r="R13" s="11"/>
      <c r="S13" s="11"/>
      <c r="T13" s="11"/>
    </row>
    <row r="14" spans="1:20" ht="25.5" x14ac:dyDescent="0.2">
      <c r="A14" s="7">
        <v>1</v>
      </c>
      <c r="B14" s="7">
        <v>13</v>
      </c>
      <c r="C14" s="8" t="s">
        <v>12</v>
      </c>
      <c r="D14" s="15">
        <v>165723.95000000001</v>
      </c>
      <c r="E14" s="9">
        <f t="shared" si="1"/>
        <v>2</v>
      </c>
      <c r="F14" s="15">
        <v>165725.95000000001</v>
      </c>
      <c r="G14" s="9">
        <f t="shared" si="2"/>
        <v>6550.7999999999884</v>
      </c>
      <c r="H14" s="15">
        <v>172274.75</v>
      </c>
      <c r="I14" s="9">
        <f t="shared" si="3"/>
        <v>6550.7999999999884</v>
      </c>
      <c r="J14" s="15">
        <v>172274.75</v>
      </c>
      <c r="K14" s="10">
        <f t="shared" si="4"/>
        <v>9775.4700000000012</v>
      </c>
      <c r="L14" s="15">
        <v>175499.42</v>
      </c>
      <c r="M14" s="10">
        <f t="shared" si="5"/>
        <v>9862.179999999993</v>
      </c>
      <c r="N14" s="15">
        <v>175586.13</v>
      </c>
      <c r="O14" s="15">
        <v>175586.13</v>
      </c>
      <c r="P14" s="9">
        <f t="shared" si="6"/>
        <v>9862.179999999993</v>
      </c>
      <c r="Q14" s="11"/>
      <c r="R14" s="11"/>
      <c r="S14" s="11"/>
      <c r="T14" s="11"/>
    </row>
    <row r="15" spans="1:20" s="5" customFormat="1" ht="14.25" x14ac:dyDescent="0.2">
      <c r="A15" s="16">
        <v>2</v>
      </c>
      <c r="B15" s="16" t="s">
        <v>4</v>
      </c>
      <c r="C15" s="20" t="s">
        <v>13</v>
      </c>
      <c r="D15" s="14">
        <f>SUM(D16)</f>
        <v>0</v>
      </c>
      <c r="E15" s="14">
        <f t="shared" ref="E15" si="7">SUM(E16)</f>
        <v>0</v>
      </c>
      <c r="F15" s="14">
        <f t="shared" ref="F15" si="8">SUM(F16)</f>
        <v>0</v>
      </c>
      <c r="G15" s="14">
        <f t="shared" ref="G15" si="9">SUM(G16)</f>
        <v>0</v>
      </c>
      <c r="H15" s="14">
        <f t="shared" ref="H15" si="10">SUM(H16)</f>
        <v>0</v>
      </c>
      <c r="I15" s="14">
        <f t="shared" ref="I15" si="11">SUM(I16)</f>
        <v>0</v>
      </c>
      <c r="J15" s="14">
        <f t="shared" ref="J15" si="12">SUM(J16)</f>
        <v>0</v>
      </c>
      <c r="K15" s="14">
        <f t="shared" ref="K15" si="13">SUM(K16)</f>
        <v>0</v>
      </c>
      <c r="L15" s="14">
        <f t="shared" ref="L15" si="14">SUM(L16)</f>
        <v>0</v>
      </c>
      <c r="M15" s="14">
        <f t="shared" ref="M15" si="15">SUM(M16)</f>
        <v>0</v>
      </c>
      <c r="N15" s="14">
        <f t="shared" ref="N15" si="16">SUM(N16)</f>
        <v>0</v>
      </c>
      <c r="O15" s="14">
        <f t="shared" ref="O15" si="17">SUM(O16)</f>
        <v>0</v>
      </c>
      <c r="P15" s="14">
        <f t="shared" ref="P15" si="18">SUM(P16)</f>
        <v>0</v>
      </c>
      <c r="Q15" s="11"/>
      <c r="R15" s="11"/>
      <c r="S15" s="11"/>
      <c r="T15" s="11"/>
    </row>
    <row r="16" spans="1:20" ht="30" x14ac:dyDescent="0.2">
      <c r="A16" s="7">
        <v>2</v>
      </c>
      <c r="B16" s="7">
        <v>3</v>
      </c>
      <c r="C16" s="21" t="s">
        <v>14</v>
      </c>
      <c r="D16" s="15">
        <v>0</v>
      </c>
      <c r="E16" s="9">
        <f>F16-D16</f>
        <v>0</v>
      </c>
      <c r="F16" s="15">
        <v>0</v>
      </c>
      <c r="G16" s="9">
        <f>H16-D16</f>
        <v>0</v>
      </c>
      <c r="H16" s="15">
        <v>0</v>
      </c>
      <c r="I16" s="9">
        <f t="shared" ref="I16" si="19">J16-D16</f>
        <v>0</v>
      </c>
      <c r="J16" s="15">
        <v>0</v>
      </c>
      <c r="K16" s="10">
        <f t="shared" ref="K16" si="20">L16-D16</f>
        <v>0</v>
      </c>
      <c r="L16" s="15">
        <v>0</v>
      </c>
      <c r="M16" s="10">
        <f t="shared" ref="M16" si="21">N16-D16</f>
        <v>0</v>
      </c>
      <c r="N16" s="15">
        <v>0</v>
      </c>
      <c r="O16" s="15">
        <v>0</v>
      </c>
      <c r="P16" s="9">
        <f t="shared" si="6"/>
        <v>0</v>
      </c>
      <c r="Q16" s="11"/>
      <c r="R16" s="11"/>
      <c r="S16" s="11"/>
      <c r="T16" s="11"/>
    </row>
    <row r="17" spans="1:20" s="5" customFormat="1" ht="25.5" x14ac:dyDescent="0.2">
      <c r="A17" s="16">
        <v>3</v>
      </c>
      <c r="B17" s="16" t="s">
        <v>4</v>
      </c>
      <c r="C17" s="17" t="s">
        <v>15</v>
      </c>
      <c r="D17" s="14">
        <f>SUM(D18)</f>
        <v>7203.5</v>
      </c>
      <c r="E17" s="14">
        <f t="shared" ref="E17:P17" si="22">SUM(E18)</f>
        <v>0</v>
      </c>
      <c r="F17" s="14">
        <f t="shared" si="22"/>
        <v>7203.5</v>
      </c>
      <c r="G17" s="14">
        <f t="shared" si="22"/>
        <v>0.1499999999996362</v>
      </c>
      <c r="H17" s="14">
        <f t="shared" si="22"/>
        <v>7203.65</v>
      </c>
      <c r="I17" s="14">
        <f t="shared" si="22"/>
        <v>0.1499999999996362</v>
      </c>
      <c r="J17" s="14">
        <f t="shared" si="22"/>
        <v>7203.65</v>
      </c>
      <c r="K17" s="14">
        <f t="shared" si="22"/>
        <v>-26.470000000000255</v>
      </c>
      <c r="L17" s="14">
        <f t="shared" si="22"/>
        <v>7177.03</v>
      </c>
      <c r="M17" s="14">
        <f t="shared" si="22"/>
        <v>28.59900000000016</v>
      </c>
      <c r="N17" s="14">
        <f t="shared" si="22"/>
        <v>7232.0990000000002</v>
      </c>
      <c r="O17" s="14">
        <f t="shared" si="22"/>
        <v>7232.1</v>
      </c>
      <c r="P17" s="14">
        <f t="shared" si="22"/>
        <v>28.600000000000364</v>
      </c>
      <c r="Q17" s="11"/>
      <c r="R17" s="11"/>
      <c r="S17" s="11"/>
      <c r="T17" s="11"/>
    </row>
    <row r="18" spans="1:20" ht="51" x14ac:dyDescent="0.2">
      <c r="A18" s="7">
        <v>3</v>
      </c>
      <c r="B18" s="7">
        <v>10</v>
      </c>
      <c r="C18" s="8" t="s">
        <v>44</v>
      </c>
      <c r="D18" s="15">
        <v>7203.5</v>
      </c>
      <c r="E18" s="9">
        <f>F18-D18</f>
        <v>0</v>
      </c>
      <c r="F18" s="15">
        <v>7203.5</v>
      </c>
      <c r="G18" s="9">
        <f>H18-D18</f>
        <v>0.1499999999996362</v>
      </c>
      <c r="H18" s="15">
        <v>7203.65</v>
      </c>
      <c r="I18" s="9">
        <f t="shared" si="3"/>
        <v>0.1499999999996362</v>
      </c>
      <c r="J18" s="15">
        <v>7203.65</v>
      </c>
      <c r="K18" s="10">
        <f t="shared" si="4"/>
        <v>-26.470000000000255</v>
      </c>
      <c r="L18" s="15">
        <v>7177.03</v>
      </c>
      <c r="M18" s="10">
        <f t="shared" si="5"/>
        <v>28.59900000000016</v>
      </c>
      <c r="N18" s="15">
        <v>7232.0990000000002</v>
      </c>
      <c r="O18" s="15">
        <v>7232.1</v>
      </c>
      <c r="P18" s="9">
        <f t="shared" si="6"/>
        <v>28.600000000000364</v>
      </c>
      <c r="Q18" s="11"/>
      <c r="R18" s="11"/>
      <c r="S18" s="11"/>
      <c r="T18" s="11"/>
    </row>
    <row r="19" spans="1:20" s="5" customFormat="1" x14ac:dyDescent="0.2">
      <c r="A19" s="16">
        <v>4</v>
      </c>
      <c r="B19" s="16" t="s">
        <v>4</v>
      </c>
      <c r="C19" s="17" t="s">
        <v>16</v>
      </c>
      <c r="D19" s="14">
        <f>SUM(D20:D23)</f>
        <v>136894.52000000002</v>
      </c>
      <c r="E19" s="14">
        <f t="shared" ref="E19:P19" si="23">SUM(E20:E23)</f>
        <v>570232.89</v>
      </c>
      <c r="F19" s="14">
        <f t="shared" si="23"/>
        <v>707127.41</v>
      </c>
      <c r="G19" s="14">
        <f t="shared" si="23"/>
        <v>575949.13</v>
      </c>
      <c r="H19" s="14">
        <f t="shared" si="23"/>
        <v>712843.65</v>
      </c>
      <c r="I19" s="14">
        <f t="shared" si="23"/>
        <v>575949.13</v>
      </c>
      <c r="J19" s="14">
        <f t="shared" si="23"/>
        <v>712843.65</v>
      </c>
      <c r="K19" s="14">
        <f t="shared" si="23"/>
        <v>577568.9800000001</v>
      </c>
      <c r="L19" s="14">
        <f t="shared" si="23"/>
        <v>714463.50000000012</v>
      </c>
      <c r="M19" s="14">
        <f t="shared" si="23"/>
        <v>600388.44999999995</v>
      </c>
      <c r="N19" s="14">
        <f t="shared" si="23"/>
        <v>737282.97</v>
      </c>
      <c r="O19" s="14">
        <f t="shared" si="23"/>
        <v>737282.97</v>
      </c>
      <c r="P19" s="14">
        <f t="shared" si="23"/>
        <v>598908.25</v>
      </c>
      <c r="Q19" s="11"/>
      <c r="R19" s="11"/>
      <c r="S19" s="11"/>
      <c r="T19" s="11"/>
    </row>
    <row r="20" spans="1:20" x14ac:dyDescent="0.2">
      <c r="A20" s="7">
        <v>4</v>
      </c>
      <c r="B20" s="7">
        <v>5</v>
      </c>
      <c r="C20" s="8" t="s">
        <v>17</v>
      </c>
      <c r="D20" s="15">
        <v>562.14</v>
      </c>
      <c r="E20" s="9">
        <f t="shared" ref="E20:E23" si="24">F20-D20</f>
        <v>0</v>
      </c>
      <c r="F20" s="15">
        <v>562.14</v>
      </c>
      <c r="G20" s="9">
        <f t="shared" ref="G20:G23" si="25">H20-D20</f>
        <v>0</v>
      </c>
      <c r="H20" s="15">
        <v>562.14</v>
      </c>
      <c r="I20" s="9">
        <f t="shared" si="3"/>
        <v>0</v>
      </c>
      <c r="J20" s="15">
        <v>562.14</v>
      </c>
      <c r="K20" s="10">
        <f t="shared" si="4"/>
        <v>0</v>
      </c>
      <c r="L20" s="15">
        <v>562.14</v>
      </c>
      <c r="M20" s="10">
        <f t="shared" si="5"/>
        <v>0</v>
      </c>
      <c r="N20" s="15">
        <v>562.14</v>
      </c>
      <c r="O20" s="15">
        <v>562.14</v>
      </c>
      <c r="P20" s="9">
        <f t="shared" si="6"/>
        <v>0</v>
      </c>
      <c r="Q20" s="11"/>
      <c r="R20" s="11"/>
      <c r="S20" s="11"/>
      <c r="T20" s="11"/>
    </row>
    <row r="21" spans="1:20" x14ac:dyDescent="0.2">
      <c r="A21" s="7">
        <v>4</v>
      </c>
      <c r="B21" s="7">
        <v>8</v>
      </c>
      <c r="C21" s="8" t="s">
        <v>57</v>
      </c>
      <c r="D21" s="15">
        <v>0</v>
      </c>
      <c r="E21" s="9">
        <f t="shared" si="24"/>
        <v>0</v>
      </c>
      <c r="F21" s="15">
        <v>0</v>
      </c>
      <c r="G21" s="9">
        <f t="shared" si="25"/>
        <v>0</v>
      </c>
      <c r="H21" s="15">
        <v>0</v>
      </c>
      <c r="I21" s="9">
        <f t="shared" si="3"/>
        <v>0</v>
      </c>
      <c r="J21" s="15">
        <v>0</v>
      </c>
      <c r="K21" s="10">
        <f t="shared" si="4"/>
        <v>1295.02</v>
      </c>
      <c r="L21" s="15">
        <v>1295.02</v>
      </c>
      <c r="M21" s="10">
        <f>N21-D21</f>
        <v>1480.2</v>
      </c>
      <c r="N21" s="15">
        <v>1480.2</v>
      </c>
      <c r="O21" s="15">
        <v>1480.2</v>
      </c>
      <c r="P21" s="9"/>
      <c r="Q21" s="11"/>
      <c r="R21" s="11"/>
      <c r="S21" s="11"/>
      <c r="T21" s="11"/>
    </row>
    <row r="22" spans="1:20" ht="25.5" x14ac:dyDescent="0.2">
      <c r="A22" s="7">
        <v>4</v>
      </c>
      <c r="B22" s="7">
        <v>9</v>
      </c>
      <c r="C22" s="8" t="s">
        <v>18</v>
      </c>
      <c r="D22" s="15">
        <v>135502.38</v>
      </c>
      <c r="E22" s="9">
        <f t="shared" si="24"/>
        <v>570232.89</v>
      </c>
      <c r="F22" s="15">
        <v>705735.27</v>
      </c>
      <c r="G22" s="9">
        <f t="shared" si="25"/>
        <v>575935.46</v>
      </c>
      <c r="H22" s="15">
        <v>711437.84</v>
      </c>
      <c r="I22" s="9">
        <f>J22-D22</f>
        <v>575935.46</v>
      </c>
      <c r="J22" s="15">
        <v>711437.84</v>
      </c>
      <c r="K22" s="10">
        <f>L22-D22</f>
        <v>576152.17000000004</v>
      </c>
      <c r="L22" s="15">
        <v>711654.55</v>
      </c>
      <c r="M22" s="10">
        <f>N22-D22</f>
        <v>599484.57999999996</v>
      </c>
      <c r="N22" s="15">
        <v>734986.96</v>
      </c>
      <c r="O22" s="15">
        <v>734986.96</v>
      </c>
      <c r="P22" s="9">
        <f t="shared" si="6"/>
        <v>599484.57999999996</v>
      </c>
      <c r="Q22" s="11"/>
      <c r="R22" s="11"/>
      <c r="S22" s="11"/>
      <c r="T22" s="11"/>
    </row>
    <row r="23" spans="1:20" ht="25.5" x14ac:dyDescent="0.2">
      <c r="A23" s="7">
        <v>4</v>
      </c>
      <c r="B23" s="7">
        <v>12</v>
      </c>
      <c r="C23" s="8" t="s">
        <v>19</v>
      </c>
      <c r="D23" s="15">
        <v>830</v>
      </c>
      <c r="E23" s="9">
        <f t="shared" si="24"/>
        <v>0</v>
      </c>
      <c r="F23" s="15">
        <v>830</v>
      </c>
      <c r="G23" s="9">
        <f t="shared" si="25"/>
        <v>13.669999999999959</v>
      </c>
      <c r="H23" s="15">
        <v>843.67</v>
      </c>
      <c r="I23" s="9">
        <f t="shared" si="3"/>
        <v>13.669999999999959</v>
      </c>
      <c r="J23" s="15">
        <v>843.67</v>
      </c>
      <c r="K23" s="10">
        <f t="shared" si="4"/>
        <v>121.78999999999996</v>
      </c>
      <c r="L23" s="15">
        <v>951.79</v>
      </c>
      <c r="M23" s="10">
        <f t="shared" si="5"/>
        <v>-576.33000000000004</v>
      </c>
      <c r="N23" s="15">
        <v>253.67</v>
      </c>
      <c r="O23" s="15">
        <v>253.67</v>
      </c>
      <c r="P23" s="9">
        <f t="shared" si="6"/>
        <v>-576.33000000000004</v>
      </c>
      <c r="Q23" s="11"/>
      <c r="R23" s="11"/>
      <c r="S23" s="11"/>
      <c r="T23" s="11"/>
    </row>
    <row r="24" spans="1:20" s="5" customFormat="1" x14ac:dyDescent="0.2">
      <c r="A24" s="16">
        <v>5</v>
      </c>
      <c r="B24" s="16" t="s">
        <v>4</v>
      </c>
      <c r="C24" s="17" t="s">
        <v>20</v>
      </c>
      <c r="D24" s="14">
        <f t="shared" ref="D24:P24" si="26">SUM(D25:D27)</f>
        <v>100130.21</v>
      </c>
      <c r="E24" s="14">
        <f t="shared" si="26"/>
        <v>-1924.4099999999889</v>
      </c>
      <c r="F24" s="14">
        <f t="shared" si="26"/>
        <v>98205.800000000017</v>
      </c>
      <c r="G24" s="14">
        <f t="shared" si="26"/>
        <v>14311.920000000006</v>
      </c>
      <c r="H24" s="14">
        <f t="shared" si="26"/>
        <v>114442.13</v>
      </c>
      <c r="I24" s="14">
        <f t="shared" si="26"/>
        <v>14311.920000000006</v>
      </c>
      <c r="J24" s="14">
        <f t="shared" si="26"/>
        <v>114442.13</v>
      </c>
      <c r="K24" s="14">
        <f t="shared" si="26"/>
        <v>16053.570000000007</v>
      </c>
      <c r="L24" s="14">
        <f t="shared" si="26"/>
        <v>116183.78</v>
      </c>
      <c r="M24" s="14">
        <f t="shared" si="26"/>
        <v>15594.82</v>
      </c>
      <c r="N24" s="14">
        <f t="shared" si="26"/>
        <v>115725.03</v>
      </c>
      <c r="O24" s="14">
        <f t="shared" si="26"/>
        <v>115725.03</v>
      </c>
      <c r="P24" s="14">
        <f t="shared" si="26"/>
        <v>15594.82</v>
      </c>
      <c r="Q24" s="11"/>
      <c r="R24" s="11"/>
      <c r="S24" s="11"/>
      <c r="T24" s="11"/>
    </row>
    <row r="25" spans="1:20" x14ac:dyDescent="0.2">
      <c r="A25" s="7">
        <v>5</v>
      </c>
      <c r="B25" s="7">
        <v>1</v>
      </c>
      <c r="C25" s="8" t="s">
        <v>21</v>
      </c>
      <c r="D25" s="15">
        <v>91.6</v>
      </c>
      <c r="E25" s="9">
        <f t="shared" ref="E25:E27" si="27">F25-D25</f>
        <v>0</v>
      </c>
      <c r="F25" s="15">
        <v>91.6</v>
      </c>
      <c r="G25" s="9">
        <f t="shared" ref="G25:G27" si="28">H25-D25</f>
        <v>117.70000000000002</v>
      </c>
      <c r="H25" s="15">
        <v>209.3</v>
      </c>
      <c r="I25" s="9">
        <f t="shared" si="3"/>
        <v>117.70000000000002</v>
      </c>
      <c r="J25" s="15">
        <v>209.3</v>
      </c>
      <c r="K25" s="10">
        <f t="shared" si="4"/>
        <v>117.70000000000002</v>
      </c>
      <c r="L25" s="15">
        <v>209.3</v>
      </c>
      <c r="M25" s="10">
        <f t="shared" si="5"/>
        <v>132.27000000000001</v>
      </c>
      <c r="N25" s="15">
        <v>223.87</v>
      </c>
      <c r="O25" s="15">
        <v>223.87</v>
      </c>
      <c r="P25" s="9">
        <f t="shared" si="6"/>
        <v>132.27000000000001</v>
      </c>
      <c r="Q25" s="11"/>
      <c r="R25" s="11"/>
      <c r="S25" s="11"/>
      <c r="T25" s="11"/>
    </row>
    <row r="26" spans="1:20" x14ac:dyDescent="0.2">
      <c r="A26" s="7">
        <v>5</v>
      </c>
      <c r="B26" s="7">
        <v>3</v>
      </c>
      <c r="C26" s="8" t="s">
        <v>22</v>
      </c>
      <c r="D26" s="15">
        <v>71937.98</v>
      </c>
      <c r="E26" s="9">
        <f t="shared" si="27"/>
        <v>-1949.4099999999889</v>
      </c>
      <c r="F26" s="15">
        <v>69988.570000000007</v>
      </c>
      <c r="G26" s="9">
        <f t="shared" si="28"/>
        <v>5262.820000000007</v>
      </c>
      <c r="H26" s="15">
        <v>77200.800000000003</v>
      </c>
      <c r="I26" s="9">
        <f t="shared" si="3"/>
        <v>5262.820000000007</v>
      </c>
      <c r="J26" s="15">
        <v>77200.800000000003</v>
      </c>
      <c r="K26" s="10">
        <f t="shared" si="4"/>
        <v>5700.820000000007</v>
      </c>
      <c r="L26" s="15">
        <v>77638.8</v>
      </c>
      <c r="M26" s="10">
        <f t="shared" si="5"/>
        <v>5102.3099999999977</v>
      </c>
      <c r="N26" s="15">
        <v>77040.289999999994</v>
      </c>
      <c r="O26" s="15">
        <v>77040.289999999994</v>
      </c>
      <c r="P26" s="9">
        <f t="shared" si="6"/>
        <v>5102.3099999999977</v>
      </c>
      <c r="Q26" s="11"/>
      <c r="R26" s="11"/>
      <c r="S26" s="11"/>
      <c r="T26" s="11"/>
    </row>
    <row r="27" spans="1:20" ht="25.5" x14ac:dyDescent="0.2">
      <c r="A27" s="7">
        <v>5</v>
      </c>
      <c r="B27" s="7">
        <v>5</v>
      </c>
      <c r="C27" s="8" t="s">
        <v>23</v>
      </c>
      <c r="D27" s="15">
        <v>28100.63</v>
      </c>
      <c r="E27" s="9">
        <f t="shared" si="27"/>
        <v>25</v>
      </c>
      <c r="F27" s="15">
        <v>28125.63</v>
      </c>
      <c r="G27" s="9">
        <f t="shared" si="28"/>
        <v>8931.3999999999978</v>
      </c>
      <c r="H27" s="15">
        <v>37032.03</v>
      </c>
      <c r="I27" s="9">
        <f t="shared" si="3"/>
        <v>8931.3999999999978</v>
      </c>
      <c r="J27" s="15">
        <v>37032.03</v>
      </c>
      <c r="K27" s="10">
        <f t="shared" si="4"/>
        <v>10235.049999999999</v>
      </c>
      <c r="L27" s="15">
        <v>38335.68</v>
      </c>
      <c r="M27" s="10">
        <f t="shared" si="5"/>
        <v>10360.240000000002</v>
      </c>
      <c r="N27" s="15">
        <v>38460.870000000003</v>
      </c>
      <c r="O27" s="15">
        <v>38460.870000000003</v>
      </c>
      <c r="P27" s="9">
        <f t="shared" si="6"/>
        <v>10360.240000000002</v>
      </c>
      <c r="Q27" s="11"/>
      <c r="R27" s="11"/>
      <c r="S27" s="11"/>
      <c r="T27" s="11"/>
    </row>
    <row r="28" spans="1:20" s="5" customFormat="1" x14ac:dyDescent="0.2">
      <c r="A28" s="16">
        <v>6</v>
      </c>
      <c r="B28" s="16" t="s">
        <v>4</v>
      </c>
      <c r="C28" s="17" t="s">
        <v>24</v>
      </c>
      <c r="D28" s="14">
        <f>SUM(D29)</f>
        <v>0</v>
      </c>
      <c r="E28" s="14">
        <f t="shared" ref="E28:P28" si="29">SUM(E29)</f>
        <v>0</v>
      </c>
      <c r="F28" s="14">
        <f t="shared" si="29"/>
        <v>0</v>
      </c>
      <c r="G28" s="14">
        <f t="shared" si="29"/>
        <v>0</v>
      </c>
      <c r="H28" s="14">
        <f t="shared" si="29"/>
        <v>0</v>
      </c>
      <c r="I28" s="14">
        <f t="shared" si="29"/>
        <v>0</v>
      </c>
      <c r="J28" s="14">
        <f t="shared" si="29"/>
        <v>0</v>
      </c>
      <c r="K28" s="14">
        <f t="shared" si="29"/>
        <v>0</v>
      </c>
      <c r="L28" s="14">
        <f t="shared" si="29"/>
        <v>0</v>
      </c>
      <c r="M28" s="14">
        <f t="shared" si="29"/>
        <v>0</v>
      </c>
      <c r="N28" s="14">
        <f t="shared" si="29"/>
        <v>0</v>
      </c>
      <c r="O28" s="14">
        <f t="shared" si="29"/>
        <v>0</v>
      </c>
      <c r="P28" s="14">
        <f t="shared" si="29"/>
        <v>0</v>
      </c>
      <c r="Q28" s="11"/>
      <c r="R28" s="11"/>
      <c r="S28" s="11"/>
      <c r="T28" s="11"/>
    </row>
    <row r="29" spans="1:20" ht="25.5" x14ac:dyDescent="0.2">
      <c r="A29" s="7">
        <v>6</v>
      </c>
      <c r="B29" s="7">
        <v>5</v>
      </c>
      <c r="C29" s="8" t="s">
        <v>25</v>
      </c>
      <c r="D29" s="15">
        <v>0</v>
      </c>
      <c r="E29" s="9">
        <f>F29-D29</f>
        <v>0</v>
      </c>
      <c r="F29" s="15">
        <v>0</v>
      </c>
      <c r="G29" s="9">
        <f>H29-D29</f>
        <v>0</v>
      </c>
      <c r="H29" s="15">
        <v>0</v>
      </c>
      <c r="I29" s="9">
        <f t="shared" si="3"/>
        <v>0</v>
      </c>
      <c r="J29" s="15">
        <v>0</v>
      </c>
      <c r="K29" s="10">
        <f t="shared" si="4"/>
        <v>0</v>
      </c>
      <c r="L29" s="15">
        <v>0</v>
      </c>
      <c r="M29" s="10">
        <f t="shared" si="5"/>
        <v>0</v>
      </c>
      <c r="N29" s="15">
        <v>0</v>
      </c>
      <c r="O29" s="15">
        <v>0</v>
      </c>
      <c r="P29" s="9">
        <f t="shared" si="6"/>
        <v>0</v>
      </c>
      <c r="Q29" s="11"/>
      <c r="R29" s="11"/>
      <c r="S29" s="11"/>
      <c r="T29" s="11"/>
    </row>
    <row r="30" spans="1:20" s="5" customFormat="1" x14ac:dyDescent="0.2">
      <c r="A30" s="16">
        <v>7</v>
      </c>
      <c r="B30" s="16" t="s">
        <v>4</v>
      </c>
      <c r="C30" s="17" t="s">
        <v>26</v>
      </c>
      <c r="D30" s="14">
        <f>SUM(D31:D35)</f>
        <v>938075.4</v>
      </c>
      <c r="E30" s="14">
        <f t="shared" ref="E30:P30" si="30">SUM(E31:E35)</f>
        <v>9663.440000000046</v>
      </c>
      <c r="F30" s="14">
        <f t="shared" si="30"/>
        <v>947738.8400000002</v>
      </c>
      <c r="G30" s="14">
        <f t="shared" si="30"/>
        <v>19173.659999999974</v>
      </c>
      <c r="H30" s="14">
        <f t="shared" si="30"/>
        <v>957249.06</v>
      </c>
      <c r="I30" s="14">
        <f t="shared" si="30"/>
        <v>19173.659999999974</v>
      </c>
      <c r="J30" s="14">
        <f>SUM(J31:J35)</f>
        <v>957249.06</v>
      </c>
      <c r="K30" s="14">
        <f t="shared" si="30"/>
        <v>45613.779999999933</v>
      </c>
      <c r="L30" s="14">
        <f>SUM(L31:L35)</f>
        <v>983689.17999999993</v>
      </c>
      <c r="M30" s="14">
        <f t="shared" si="30"/>
        <v>71547.251999999979</v>
      </c>
      <c r="N30" s="14">
        <f t="shared" si="30"/>
        <v>1009622.652</v>
      </c>
      <c r="O30" s="14">
        <f t="shared" si="30"/>
        <v>1009622.6500000001</v>
      </c>
      <c r="P30" s="14">
        <f t="shared" si="30"/>
        <v>71547.249999999971</v>
      </c>
      <c r="Q30" s="11"/>
      <c r="R30" s="11"/>
      <c r="S30" s="11"/>
      <c r="T30" s="11"/>
    </row>
    <row r="31" spans="1:20" x14ac:dyDescent="0.2">
      <c r="A31" s="7">
        <v>7</v>
      </c>
      <c r="B31" s="7">
        <v>1</v>
      </c>
      <c r="C31" s="8" t="s">
        <v>27</v>
      </c>
      <c r="D31" s="15">
        <v>306945.90000000002</v>
      </c>
      <c r="E31" s="9">
        <f t="shared" ref="E31:E35" si="31">F31-D31</f>
        <v>-3944.7800000000279</v>
      </c>
      <c r="F31" s="15">
        <v>303001.12</v>
      </c>
      <c r="G31" s="9">
        <f t="shared" ref="G31:G35" si="32">H31-D31</f>
        <v>-6352.0800000000163</v>
      </c>
      <c r="H31" s="15">
        <v>300593.82</v>
      </c>
      <c r="I31" s="9">
        <f t="shared" si="3"/>
        <v>-6352.0800000000163</v>
      </c>
      <c r="J31" s="15">
        <v>300593.82</v>
      </c>
      <c r="K31" s="10">
        <f t="shared" si="4"/>
        <v>-3448.4300000000512</v>
      </c>
      <c r="L31" s="15">
        <v>303497.46999999997</v>
      </c>
      <c r="M31" s="10">
        <f t="shared" si="5"/>
        <v>246.25999999995111</v>
      </c>
      <c r="N31" s="15">
        <v>307192.15999999997</v>
      </c>
      <c r="O31" s="15">
        <v>307192.15999999997</v>
      </c>
      <c r="P31" s="9">
        <f t="shared" si="6"/>
        <v>246.25999999995111</v>
      </c>
      <c r="Q31" s="11"/>
      <c r="R31" s="11"/>
      <c r="S31" s="11"/>
      <c r="T31" s="11"/>
    </row>
    <row r="32" spans="1:20" x14ac:dyDescent="0.2">
      <c r="A32" s="7">
        <v>7</v>
      </c>
      <c r="B32" s="7">
        <v>2</v>
      </c>
      <c r="C32" s="8" t="s">
        <v>28</v>
      </c>
      <c r="D32" s="15">
        <v>543898.1</v>
      </c>
      <c r="E32" s="9">
        <f t="shared" si="31"/>
        <v>5797.3300000000745</v>
      </c>
      <c r="F32" s="15">
        <v>549695.43000000005</v>
      </c>
      <c r="G32" s="9">
        <f t="shared" si="32"/>
        <v>15459.869999999995</v>
      </c>
      <c r="H32" s="15">
        <v>559357.97</v>
      </c>
      <c r="I32" s="9">
        <f t="shared" si="3"/>
        <v>15459.869999999995</v>
      </c>
      <c r="J32" s="15">
        <v>559357.97</v>
      </c>
      <c r="K32" s="10">
        <f t="shared" si="4"/>
        <v>32166.609999999986</v>
      </c>
      <c r="L32" s="15">
        <v>576064.71</v>
      </c>
      <c r="M32" s="10">
        <f t="shared" si="5"/>
        <v>54403.020000000019</v>
      </c>
      <c r="N32" s="15">
        <v>598301.12</v>
      </c>
      <c r="O32" s="15">
        <v>598301.12</v>
      </c>
      <c r="P32" s="9">
        <f t="shared" si="6"/>
        <v>54403.020000000019</v>
      </c>
      <c r="Q32" s="11"/>
      <c r="R32" s="11"/>
      <c r="S32" s="11"/>
      <c r="T32" s="11"/>
    </row>
    <row r="33" spans="1:20" x14ac:dyDescent="0.2">
      <c r="A33" s="7">
        <v>7</v>
      </c>
      <c r="B33" s="7">
        <v>3</v>
      </c>
      <c r="C33" s="8" t="s">
        <v>29</v>
      </c>
      <c r="D33" s="15">
        <v>32939.620000000003</v>
      </c>
      <c r="E33" s="9">
        <f t="shared" si="31"/>
        <v>1016.5599999999977</v>
      </c>
      <c r="F33" s="15">
        <v>33956.18</v>
      </c>
      <c r="G33" s="9">
        <f t="shared" si="32"/>
        <v>1794.9699999999939</v>
      </c>
      <c r="H33" s="15">
        <v>34734.589999999997</v>
      </c>
      <c r="I33" s="9">
        <f t="shared" si="3"/>
        <v>1794.9699999999939</v>
      </c>
      <c r="J33" s="15">
        <v>34734.589999999997</v>
      </c>
      <c r="K33" s="10">
        <f t="shared" si="4"/>
        <v>8502.0499999999956</v>
      </c>
      <c r="L33" s="15">
        <v>41441.67</v>
      </c>
      <c r="M33" s="10">
        <f t="shared" si="5"/>
        <v>8320.0400000000009</v>
      </c>
      <c r="N33" s="15">
        <v>41259.660000000003</v>
      </c>
      <c r="O33" s="15">
        <v>41259.660000000003</v>
      </c>
      <c r="P33" s="9">
        <f t="shared" si="6"/>
        <v>8320.0400000000009</v>
      </c>
      <c r="Q33" s="11"/>
      <c r="R33" s="11"/>
      <c r="S33" s="11"/>
      <c r="T33" s="11"/>
    </row>
    <row r="34" spans="1:20" x14ac:dyDescent="0.2">
      <c r="A34" s="7">
        <v>7</v>
      </c>
      <c r="B34" s="7">
        <v>7</v>
      </c>
      <c r="C34" s="8" t="s">
        <v>30</v>
      </c>
      <c r="D34" s="15">
        <v>2868.43</v>
      </c>
      <c r="E34" s="9">
        <f t="shared" si="31"/>
        <v>0</v>
      </c>
      <c r="F34" s="15">
        <v>2868.43</v>
      </c>
      <c r="G34" s="9">
        <f t="shared" si="32"/>
        <v>331.47000000000025</v>
      </c>
      <c r="H34" s="15">
        <v>3199.9</v>
      </c>
      <c r="I34" s="9">
        <f t="shared" si="3"/>
        <v>331.47000000000025</v>
      </c>
      <c r="J34" s="15">
        <v>3199.9</v>
      </c>
      <c r="K34" s="10">
        <f t="shared" si="4"/>
        <v>5702.33</v>
      </c>
      <c r="L34" s="15">
        <v>8570.76</v>
      </c>
      <c r="M34" s="10">
        <f t="shared" si="5"/>
        <v>5720.4719999999998</v>
      </c>
      <c r="N34" s="15">
        <v>8588.902</v>
      </c>
      <c r="O34" s="15">
        <v>8588.9</v>
      </c>
      <c r="P34" s="9">
        <f t="shared" si="6"/>
        <v>5720.4699999999993</v>
      </c>
      <c r="Q34" s="11"/>
      <c r="R34" s="11"/>
      <c r="S34" s="11"/>
      <c r="T34" s="11"/>
    </row>
    <row r="35" spans="1:20" ht="25.5" x14ac:dyDescent="0.2">
      <c r="A35" s="7">
        <v>7</v>
      </c>
      <c r="B35" s="7">
        <v>9</v>
      </c>
      <c r="C35" s="8" t="s">
        <v>31</v>
      </c>
      <c r="D35" s="15">
        <v>51423.35</v>
      </c>
      <c r="E35" s="9">
        <f t="shared" si="31"/>
        <v>6794.3300000000017</v>
      </c>
      <c r="F35" s="15">
        <v>58217.68</v>
      </c>
      <c r="G35" s="9">
        <f t="shared" si="32"/>
        <v>7939.43</v>
      </c>
      <c r="H35" s="15">
        <v>59362.78</v>
      </c>
      <c r="I35" s="9">
        <f t="shared" si="3"/>
        <v>7939.43</v>
      </c>
      <c r="J35" s="15">
        <v>59362.78</v>
      </c>
      <c r="K35" s="10">
        <f t="shared" si="4"/>
        <v>2691.2200000000012</v>
      </c>
      <c r="L35" s="15">
        <v>54114.57</v>
      </c>
      <c r="M35" s="10">
        <f t="shared" si="5"/>
        <v>2857.4599999999991</v>
      </c>
      <c r="N35" s="15">
        <v>54280.81</v>
      </c>
      <c r="O35" s="15">
        <v>54280.81</v>
      </c>
      <c r="P35" s="9">
        <f t="shared" si="6"/>
        <v>2857.4599999999991</v>
      </c>
      <c r="Q35" s="11"/>
      <c r="R35" s="11"/>
      <c r="S35" s="11"/>
      <c r="T35" s="11"/>
    </row>
    <row r="36" spans="1:20" s="5" customFormat="1" x14ac:dyDescent="0.2">
      <c r="A36" s="16">
        <v>8</v>
      </c>
      <c r="B36" s="16" t="s">
        <v>4</v>
      </c>
      <c r="C36" s="17" t="s">
        <v>32</v>
      </c>
      <c r="D36" s="14">
        <f>SUM(D37:D38)</f>
        <v>192808.77000000002</v>
      </c>
      <c r="E36" s="14">
        <f t="shared" ref="E36:P36" si="33">SUM(E37:E38)</f>
        <v>1414.1899999999732</v>
      </c>
      <c r="F36" s="14">
        <f t="shared" si="33"/>
        <v>194222.96</v>
      </c>
      <c r="G36" s="14">
        <f t="shared" si="33"/>
        <v>2814.8800000000047</v>
      </c>
      <c r="H36" s="14">
        <f t="shared" si="33"/>
        <v>195623.65000000002</v>
      </c>
      <c r="I36" s="14">
        <f t="shared" si="33"/>
        <v>2814.8800000000047</v>
      </c>
      <c r="J36" s="14">
        <f t="shared" si="33"/>
        <v>195623.65000000002</v>
      </c>
      <c r="K36" s="14">
        <f t="shared" si="33"/>
        <v>2898.0699999999852</v>
      </c>
      <c r="L36" s="14">
        <f t="shared" si="33"/>
        <v>195706.84</v>
      </c>
      <c r="M36" s="14">
        <f t="shared" si="33"/>
        <v>6914.205999999991</v>
      </c>
      <c r="N36" s="14">
        <f t="shared" si="33"/>
        <v>199722.976</v>
      </c>
      <c r="O36" s="14">
        <f t="shared" si="33"/>
        <v>199722.98</v>
      </c>
      <c r="P36" s="14">
        <f t="shared" si="33"/>
        <v>6914.2099999999919</v>
      </c>
      <c r="Q36" s="11"/>
      <c r="R36" s="11"/>
      <c r="S36" s="11"/>
      <c r="T36" s="11"/>
    </row>
    <row r="37" spans="1:20" x14ac:dyDescent="0.2">
      <c r="A37" s="7">
        <v>8</v>
      </c>
      <c r="B37" s="7">
        <v>1</v>
      </c>
      <c r="C37" s="8" t="s">
        <v>33</v>
      </c>
      <c r="D37" s="15">
        <v>136523.14000000001</v>
      </c>
      <c r="E37" s="9">
        <f t="shared" ref="E37:E38" si="34">F37-D37</f>
        <v>1414.1899999999732</v>
      </c>
      <c r="F37" s="15">
        <v>137937.32999999999</v>
      </c>
      <c r="G37" s="9">
        <f t="shared" ref="G37:G38" si="35">H37-D37</f>
        <v>2570.2799999999988</v>
      </c>
      <c r="H37" s="15">
        <v>139093.42000000001</v>
      </c>
      <c r="I37" s="9">
        <f t="shared" si="3"/>
        <v>2570.2799999999988</v>
      </c>
      <c r="J37" s="15">
        <v>139093.42000000001</v>
      </c>
      <c r="K37" s="10">
        <f t="shared" si="4"/>
        <v>2730.5099999999802</v>
      </c>
      <c r="L37" s="15">
        <v>139253.65</v>
      </c>
      <c r="M37" s="10">
        <f t="shared" si="5"/>
        <v>6473.0799999999872</v>
      </c>
      <c r="N37" s="15">
        <v>142996.22</v>
      </c>
      <c r="O37" s="15">
        <v>142996.22</v>
      </c>
      <c r="P37" s="9">
        <f t="shared" si="6"/>
        <v>6473.0799999999872</v>
      </c>
      <c r="Q37" s="11"/>
      <c r="R37" s="11"/>
      <c r="S37" s="11"/>
      <c r="T37" s="11"/>
    </row>
    <row r="38" spans="1:20" ht="25.5" x14ac:dyDescent="0.2">
      <c r="A38" s="7">
        <v>8</v>
      </c>
      <c r="B38" s="7">
        <v>4</v>
      </c>
      <c r="C38" s="8" t="s">
        <v>34</v>
      </c>
      <c r="D38" s="15">
        <v>56285.63</v>
      </c>
      <c r="E38" s="9">
        <f t="shared" si="34"/>
        <v>0</v>
      </c>
      <c r="F38" s="15">
        <v>56285.63</v>
      </c>
      <c r="G38" s="9">
        <f t="shared" si="35"/>
        <v>244.60000000000582</v>
      </c>
      <c r="H38" s="15">
        <v>56530.23</v>
      </c>
      <c r="I38" s="9">
        <f t="shared" si="3"/>
        <v>244.60000000000582</v>
      </c>
      <c r="J38" s="15">
        <v>56530.23</v>
      </c>
      <c r="K38" s="10">
        <f t="shared" si="4"/>
        <v>167.56000000000495</v>
      </c>
      <c r="L38" s="15">
        <v>56453.19</v>
      </c>
      <c r="M38" s="10">
        <f t="shared" si="5"/>
        <v>441.12600000000384</v>
      </c>
      <c r="N38" s="15">
        <v>56726.756000000001</v>
      </c>
      <c r="O38" s="15">
        <v>56726.76</v>
      </c>
      <c r="P38" s="9">
        <f t="shared" si="6"/>
        <v>441.13000000000466</v>
      </c>
      <c r="Q38" s="11"/>
      <c r="R38" s="11"/>
      <c r="S38" s="11"/>
      <c r="T38" s="11"/>
    </row>
    <row r="39" spans="1:20" s="5" customFormat="1" x14ac:dyDescent="0.2">
      <c r="A39" s="16">
        <v>10</v>
      </c>
      <c r="B39" s="16" t="s">
        <v>4</v>
      </c>
      <c r="C39" s="17" t="s">
        <v>35</v>
      </c>
      <c r="D39" s="14">
        <f>SUM(D40:D42)</f>
        <v>507127.46000000008</v>
      </c>
      <c r="E39" s="14">
        <f t="shared" ref="E39:P39" si="36">SUM(E40:E42)</f>
        <v>1113.4499999999935</v>
      </c>
      <c r="F39" s="14">
        <f t="shared" si="36"/>
        <v>508240.91000000003</v>
      </c>
      <c r="G39" s="14">
        <f t="shared" si="36"/>
        <v>1116.2999999999702</v>
      </c>
      <c r="H39" s="14">
        <f t="shared" si="36"/>
        <v>508243.76</v>
      </c>
      <c r="I39" s="14">
        <f t="shared" si="36"/>
        <v>1116.2999999999702</v>
      </c>
      <c r="J39" s="14">
        <f t="shared" si="36"/>
        <v>508243.76</v>
      </c>
      <c r="K39" s="14">
        <f t="shared" si="36"/>
        <v>-23124.070000000003</v>
      </c>
      <c r="L39" s="14">
        <f t="shared" si="36"/>
        <v>484003.39</v>
      </c>
      <c r="M39" s="14">
        <f t="shared" si="36"/>
        <v>-34071.165000000015</v>
      </c>
      <c r="N39" s="14">
        <f t="shared" si="36"/>
        <v>473056.29499999998</v>
      </c>
      <c r="O39" s="14">
        <f t="shared" si="36"/>
        <v>473056.3</v>
      </c>
      <c r="P39" s="14">
        <f t="shared" si="36"/>
        <v>-34071.160000000033</v>
      </c>
      <c r="Q39" s="11"/>
      <c r="R39" s="11"/>
      <c r="S39" s="11"/>
      <c r="T39" s="11"/>
    </row>
    <row r="40" spans="1:20" x14ac:dyDescent="0.2">
      <c r="A40" s="7">
        <v>10</v>
      </c>
      <c r="B40" s="7">
        <v>3</v>
      </c>
      <c r="C40" s="8" t="s">
        <v>36</v>
      </c>
      <c r="D40" s="15">
        <v>191165.65</v>
      </c>
      <c r="E40" s="9">
        <f t="shared" ref="E40:E42" si="37">F40-D40</f>
        <v>-20.759999999980209</v>
      </c>
      <c r="F40" s="15">
        <v>191144.89</v>
      </c>
      <c r="G40" s="9">
        <f t="shared" ref="G40:G42" si="38">H40-D40</f>
        <v>-17.910000000003492</v>
      </c>
      <c r="H40" s="15">
        <v>191147.74</v>
      </c>
      <c r="I40" s="9">
        <f t="shared" si="3"/>
        <v>-17.910000000003492</v>
      </c>
      <c r="J40" s="15">
        <v>191147.74</v>
      </c>
      <c r="K40" s="10">
        <f t="shared" si="4"/>
        <v>4611.9800000000105</v>
      </c>
      <c r="L40" s="15">
        <v>195777.63</v>
      </c>
      <c r="M40" s="10">
        <f t="shared" si="5"/>
        <v>10964.038</v>
      </c>
      <c r="N40" s="15">
        <v>202129.68799999999</v>
      </c>
      <c r="O40" s="15">
        <v>202129.69</v>
      </c>
      <c r="P40" s="9">
        <f t="shared" si="6"/>
        <v>10964.040000000008</v>
      </c>
      <c r="Q40" s="11"/>
      <c r="R40" s="11"/>
      <c r="S40" s="11"/>
      <c r="T40" s="11"/>
    </row>
    <row r="41" spans="1:20" x14ac:dyDescent="0.2">
      <c r="A41" s="7">
        <v>10</v>
      </c>
      <c r="B41" s="7">
        <v>4</v>
      </c>
      <c r="C41" s="8" t="s">
        <v>37</v>
      </c>
      <c r="D41" s="15">
        <v>290985.28000000003</v>
      </c>
      <c r="E41" s="9">
        <f t="shared" si="37"/>
        <v>673.21999999997206</v>
      </c>
      <c r="F41" s="15">
        <v>291658.5</v>
      </c>
      <c r="G41" s="9">
        <f t="shared" si="38"/>
        <v>673.21999999997206</v>
      </c>
      <c r="H41" s="15">
        <v>291658.5</v>
      </c>
      <c r="I41" s="9">
        <f t="shared" si="3"/>
        <v>673.21999999997206</v>
      </c>
      <c r="J41" s="15">
        <v>291658.5</v>
      </c>
      <c r="K41" s="10">
        <f t="shared" si="4"/>
        <v>-29490.830000000016</v>
      </c>
      <c r="L41" s="15">
        <v>261494.45</v>
      </c>
      <c r="M41" s="10">
        <f t="shared" si="5"/>
        <v>-46926.762000000017</v>
      </c>
      <c r="N41" s="15">
        <v>244058.51800000001</v>
      </c>
      <c r="O41" s="15">
        <v>244058.52</v>
      </c>
      <c r="P41" s="9">
        <f t="shared" si="6"/>
        <v>-46926.760000000038</v>
      </c>
      <c r="Q41" s="11"/>
      <c r="R41" s="11"/>
      <c r="S41" s="11"/>
      <c r="T41" s="11"/>
    </row>
    <row r="42" spans="1:20" ht="25.5" x14ac:dyDescent="0.2">
      <c r="A42" s="7">
        <v>10</v>
      </c>
      <c r="B42" s="7">
        <v>6</v>
      </c>
      <c r="C42" s="8" t="s">
        <v>38</v>
      </c>
      <c r="D42" s="15">
        <v>24976.53</v>
      </c>
      <c r="E42" s="9">
        <f t="shared" si="37"/>
        <v>460.9900000000016</v>
      </c>
      <c r="F42" s="15">
        <v>25437.52</v>
      </c>
      <c r="G42" s="9">
        <f t="shared" si="38"/>
        <v>460.9900000000016</v>
      </c>
      <c r="H42" s="15">
        <v>25437.52</v>
      </c>
      <c r="I42" s="9">
        <f t="shared" si="3"/>
        <v>460.9900000000016</v>
      </c>
      <c r="J42" s="15">
        <v>25437.52</v>
      </c>
      <c r="K42" s="10">
        <f t="shared" si="4"/>
        <v>1754.7800000000025</v>
      </c>
      <c r="L42" s="15">
        <v>26731.31</v>
      </c>
      <c r="M42" s="10">
        <f t="shared" si="5"/>
        <v>1891.5590000000011</v>
      </c>
      <c r="N42" s="15">
        <v>26868.089</v>
      </c>
      <c r="O42" s="15">
        <v>26868.09</v>
      </c>
      <c r="P42" s="9">
        <f t="shared" si="6"/>
        <v>1891.5600000000013</v>
      </c>
      <c r="Q42" s="11"/>
      <c r="R42" s="11"/>
      <c r="S42" s="11"/>
      <c r="T42" s="11"/>
    </row>
    <row r="43" spans="1:20" s="5" customFormat="1" x14ac:dyDescent="0.2">
      <c r="A43" s="16">
        <v>11</v>
      </c>
      <c r="B43" s="16" t="s">
        <v>4</v>
      </c>
      <c r="C43" s="17" t="s">
        <v>39</v>
      </c>
      <c r="D43" s="14">
        <f>SUM(D44:D47)</f>
        <v>79769.040000000008</v>
      </c>
      <c r="E43" s="14">
        <f t="shared" ref="E43:P43" si="39">SUM(E44:E47)</f>
        <v>257.32000000000698</v>
      </c>
      <c r="F43" s="14">
        <f t="shared" si="39"/>
        <v>80026.360000000015</v>
      </c>
      <c r="G43" s="14">
        <f>SUM(G44:G47)</f>
        <v>-426.24999999999636</v>
      </c>
      <c r="H43" s="14">
        <f t="shared" si="39"/>
        <v>79342.790000000008</v>
      </c>
      <c r="I43" s="14">
        <f t="shared" si="39"/>
        <v>-426.24999999999636</v>
      </c>
      <c r="J43" s="14">
        <f t="shared" si="39"/>
        <v>79342.790000000008</v>
      </c>
      <c r="K43" s="14">
        <f t="shared" si="39"/>
        <v>-6695.0399999999981</v>
      </c>
      <c r="L43" s="14">
        <f t="shared" si="39"/>
        <v>73074</v>
      </c>
      <c r="M43" s="14">
        <f t="shared" si="39"/>
        <v>-13641.183999999996</v>
      </c>
      <c r="N43" s="14">
        <f t="shared" si="39"/>
        <v>66127.856</v>
      </c>
      <c r="O43" s="14">
        <f t="shared" si="39"/>
        <v>66127.86</v>
      </c>
      <c r="P43" s="14">
        <f t="shared" si="39"/>
        <v>-13641.18</v>
      </c>
      <c r="Q43" s="11"/>
      <c r="R43" s="11"/>
      <c r="S43" s="11"/>
      <c r="T43" s="11"/>
    </row>
    <row r="44" spans="1:20" x14ac:dyDescent="0.2">
      <c r="A44" s="7">
        <v>11</v>
      </c>
      <c r="B44" s="7">
        <v>1</v>
      </c>
      <c r="C44" s="8" t="s">
        <v>40</v>
      </c>
      <c r="D44" s="15">
        <v>19392.62</v>
      </c>
      <c r="E44" s="9">
        <f t="shared" ref="E44:E46" si="40">F44-D44</f>
        <v>448.44000000000233</v>
      </c>
      <c r="F44" s="15">
        <v>19841.060000000001</v>
      </c>
      <c r="G44" s="9">
        <f t="shared" ref="G44:G47" si="41">H44-D44</f>
        <v>264.38000000000102</v>
      </c>
      <c r="H44" s="15">
        <v>19657</v>
      </c>
      <c r="I44" s="9">
        <f t="shared" si="3"/>
        <v>264.38000000000102</v>
      </c>
      <c r="J44" s="15">
        <v>19657</v>
      </c>
      <c r="K44" s="10">
        <f t="shared" si="4"/>
        <v>-615.86000000000058</v>
      </c>
      <c r="L44" s="15">
        <v>18776.759999999998</v>
      </c>
      <c r="M44" s="10">
        <f t="shared" si="5"/>
        <v>-223.79699999999866</v>
      </c>
      <c r="N44" s="15">
        <v>19168.823</v>
      </c>
      <c r="O44" s="15">
        <v>19168.82</v>
      </c>
      <c r="P44" s="9">
        <f t="shared" si="6"/>
        <v>-223.79999999999927</v>
      </c>
      <c r="Q44" s="11"/>
      <c r="R44" s="11"/>
      <c r="S44" s="11"/>
      <c r="T44" s="11"/>
    </row>
    <row r="45" spans="1:20" x14ac:dyDescent="0.2">
      <c r="A45" s="7">
        <v>11</v>
      </c>
      <c r="B45" s="7">
        <v>2</v>
      </c>
      <c r="C45" s="8" t="s">
        <v>41</v>
      </c>
      <c r="D45" s="15">
        <v>48966.42</v>
      </c>
      <c r="E45" s="9">
        <f t="shared" si="40"/>
        <v>-191.11999999999534</v>
      </c>
      <c r="F45" s="15">
        <v>48775.3</v>
      </c>
      <c r="G45" s="9">
        <f t="shared" si="41"/>
        <v>-690.62999999999738</v>
      </c>
      <c r="H45" s="15">
        <v>48275.79</v>
      </c>
      <c r="I45" s="9">
        <f t="shared" si="3"/>
        <v>-690.62999999999738</v>
      </c>
      <c r="J45" s="15">
        <v>48275.79</v>
      </c>
      <c r="K45" s="10">
        <f t="shared" si="4"/>
        <v>189.62000000000262</v>
      </c>
      <c r="L45" s="15">
        <v>49156.04</v>
      </c>
      <c r="M45" s="10">
        <f t="shared" si="5"/>
        <v>-7180.3609999999971</v>
      </c>
      <c r="N45" s="15">
        <v>41786.059000000001</v>
      </c>
      <c r="O45" s="15">
        <v>41786.06</v>
      </c>
      <c r="P45" s="9">
        <f t="shared" si="6"/>
        <v>-7180.3600000000006</v>
      </c>
      <c r="Q45" s="11"/>
      <c r="R45" s="11"/>
      <c r="S45" s="11"/>
      <c r="T45" s="11"/>
    </row>
    <row r="46" spans="1:20" x14ac:dyDescent="0.2">
      <c r="A46" s="7">
        <v>11</v>
      </c>
      <c r="B46" s="7">
        <v>3</v>
      </c>
      <c r="C46" s="8" t="s">
        <v>56</v>
      </c>
      <c r="D46" s="15">
        <v>8115.93</v>
      </c>
      <c r="E46" s="9">
        <f t="shared" si="40"/>
        <v>0</v>
      </c>
      <c r="F46" s="15">
        <v>8115.93</v>
      </c>
      <c r="G46" s="9">
        <f t="shared" si="41"/>
        <v>0</v>
      </c>
      <c r="H46" s="15">
        <v>8115.93</v>
      </c>
      <c r="I46" s="9">
        <f t="shared" si="3"/>
        <v>0</v>
      </c>
      <c r="J46" s="15">
        <v>8115.93</v>
      </c>
      <c r="K46" s="10">
        <f t="shared" si="4"/>
        <v>-6638.13</v>
      </c>
      <c r="L46" s="15">
        <v>1477.8</v>
      </c>
      <c r="M46" s="10">
        <f t="shared" si="5"/>
        <v>-6638.1329999999998</v>
      </c>
      <c r="N46" s="15">
        <v>1477.797</v>
      </c>
      <c r="O46" s="15">
        <v>1477.8</v>
      </c>
      <c r="P46" s="9">
        <f t="shared" si="6"/>
        <v>-6638.13</v>
      </c>
      <c r="Q46" s="11"/>
      <c r="R46" s="11"/>
      <c r="S46" s="11"/>
      <c r="T46" s="11"/>
    </row>
    <row r="47" spans="1:20" ht="27.75" customHeight="1" x14ac:dyDescent="0.2">
      <c r="A47" s="7">
        <v>11</v>
      </c>
      <c r="B47" s="7">
        <v>5</v>
      </c>
      <c r="C47" s="8" t="s">
        <v>42</v>
      </c>
      <c r="D47" s="15">
        <v>3294.07</v>
      </c>
      <c r="E47" s="9">
        <f>F47-D47</f>
        <v>0</v>
      </c>
      <c r="F47" s="15">
        <v>3294.07</v>
      </c>
      <c r="G47" s="9">
        <f t="shared" si="41"/>
        <v>0</v>
      </c>
      <c r="H47" s="15">
        <v>3294.07</v>
      </c>
      <c r="I47" s="9">
        <f t="shared" si="3"/>
        <v>0</v>
      </c>
      <c r="J47" s="15">
        <v>3294.07</v>
      </c>
      <c r="K47" s="10">
        <f t="shared" si="4"/>
        <v>369.32999999999993</v>
      </c>
      <c r="L47" s="15">
        <v>3663.4</v>
      </c>
      <c r="M47" s="10">
        <f t="shared" si="5"/>
        <v>401.10699999999997</v>
      </c>
      <c r="N47" s="15">
        <v>3695.1770000000001</v>
      </c>
      <c r="O47" s="15">
        <v>3695.18</v>
      </c>
      <c r="P47" s="9">
        <f t="shared" si="6"/>
        <v>401.10999999999967</v>
      </c>
      <c r="Q47" s="11"/>
      <c r="R47" s="11"/>
      <c r="S47" s="11"/>
      <c r="T47" s="11"/>
    </row>
    <row r="48" spans="1:20" ht="27.75" customHeight="1" x14ac:dyDescent="0.2">
      <c r="A48" s="22">
        <v>13</v>
      </c>
      <c r="B48" s="22" t="s">
        <v>4</v>
      </c>
      <c r="C48" s="23" t="s">
        <v>58</v>
      </c>
      <c r="D48" s="15">
        <v>0</v>
      </c>
      <c r="E48" s="24">
        <f>E49</f>
        <v>0</v>
      </c>
      <c r="F48" s="15">
        <v>0</v>
      </c>
      <c r="G48" s="24">
        <f>G49</f>
        <v>0</v>
      </c>
      <c r="H48" s="15">
        <v>0</v>
      </c>
      <c r="I48" s="24">
        <f>I49</f>
        <v>0</v>
      </c>
      <c r="J48" s="15">
        <v>0</v>
      </c>
      <c r="K48" s="25">
        <f>K49</f>
        <v>4.03</v>
      </c>
      <c r="L48" s="15">
        <f>L49</f>
        <v>4.03</v>
      </c>
      <c r="M48" s="25">
        <f t="shared" si="5"/>
        <v>0</v>
      </c>
      <c r="N48" s="15">
        <f>N49</f>
        <v>0</v>
      </c>
      <c r="O48" s="15">
        <v>0</v>
      </c>
      <c r="P48" s="24">
        <f t="shared" si="6"/>
        <v>0</v>
      </c>
      <c r="Q48" s="11"/>
      <c r="R48" s="11"/>
      <c r="S48" s="11"/>
      <c r="T48" s="11"/>
    </row>
    <row r="49" spans="1:20" ht="27.75" customHeight="1" x14ac:dyDescent="0.2">
      <c r="A49" s="7">
        <v>13</v>
      </c>
      <c r="B49" s="7">
        <v>1</v>
      </c>
      <c r="C49" s="8" t="s">
        <v>59</v>
      </c>
      <c r="D49" s="15">
        <v>0</v>
      </c>
      <c r="E49" s="9">
        <f>F49-D49</f>
        <v>0</v>
      </c>
      <c r="F49" s="15">
        <v>0</v>
      </c>
      <c r="G49" s="9">
        <f>H49-D49</f>
        <v>0</v>
      </c>
      <c r="H49" s="15">
        <v>0</v>
      </c>
      <c r="I49" s="9">
        <f t="shared" si="3"/>
        <v>0</v>
      </c>
      <c r="J49" s="15">
        <v>0</v>
      </c>
      <c r="K49" s="10">
        <f t="shared" si="4"/>
        <v>4.03</v>
      </c>
      <c r="L49" s="15">
        <v>4.03</v>
      </c>
      <c r="M49" s="10">
        <f t="shared" si="5"/>
        <v>0</v>
      </c>
      <c r="N49" s="15">
        <v>0</v>
      </c>
      <c r="O49" s="15">
        <v>0</v>
      </c>
      <c r="P49" s="9">
        <f t="shared" si="6"/>
        <v>0</v>
      </c>
      <c r="Q49" s="11"/>
      <c r="R49" s="11"/>
      <c r="S49" s="11"/>
      <c r="T49" s="11"/>
    </row>
    <row r="50" spans="1:20" s="5" customFormat="1" x14ac:dyDescent="0.2">
      <c r="A50" s="18"/>
      <c r="B50" s="18"/>
      <c r="C50" s="19" t="s">
        <v>43</v>
      </c>
      <c r="D50" s="14">
        <f t="shared" ref="D50:P50" si="42">D7+D17+D19+D24+D28+D30+D36+D39+D43+D15</f>
        <v>2229945.1300000004</v>
      </c>
      <c r="E50" s="14">
        <f t="shared" si="42"/>
        <v>581417.62999999989</v>
      </c>
      <c r="F50" s="14">
        <f t="shared" si="42"/>
        <v>2811362.7600000002</v>
      </c>
      <c r="G50" s="14">
        <f t="shared" si="42"/>
        <v>628310.84999999986</v>
      </c>
      <c r="H50" s="14">
        <f t="shared" si="42"/>
        <v>2858255.9800000004</v>
      </c>
      <c r="I50" s="14">
        <f t="shared" si="42"/>
        <v>628310.84999999986</v>
      </c>
      <c r="J50" s="14">
        <f t="shared" si="42"/>
        <v>2858255.9800000004</v>
      </c>
      <c r="K50" s="14">
        <f t="shared" si="42"/>
        <v>625958.47999999986</v>
      </c>
      <c r="L50" s="14">
        <f>L7+L17+L19+L24+L28+L30+L36+L39+L43+L15+L48</f>
        <v>2855907.6399999997</v>
      </c>
      <c r="M50" s="14">
        <f t="shared" si="42"/>
        <v>665476.48799999978</v>
      </c>
      <c r="N50" s="14">
        <f t="shared" si="42"/>
        <v>2895421.6179999998</v>
      </c>
      <c r="O50" s="14">
        <f t="shared" si="42"/>
        <v>2895421.63</v>
      </c>
      <c r="P50" s="14">
        <f t="shared" si="42"/>
        <v>663996.29999999981</v>
      </c>
      <c r="Q50" s="11"/>
      <c r="R50" s="11"/>
      <c r="S50" s="11"/>
      <c r="T50" s="11"/>
    </row>
  </sheetData>
  <sheetProtection autoFilter="0"/>
  <autoFilter ref="A6:T6"/>
  <mergeCells count="14">
    <mergeCell ref="C1:J1"/>
    <mergeCell ref="E5:F5"/>
    <mergeCell ref="G5:H5"/>
    <mergeCell ref="I5:J5"/>
    <mergeCell ref="C2:O2"/>
    <mergeCell ref="P4:P6"/>
    <mergeCell ref="A4:A6"/>
    <mergeCell ref="B4:B6"/>
    <mergeCell ref="C4:C6"/>
    <mergeCell ref="D4:D6"/>
    <mergeCell ref="M5:N5"/>
    <mergeCell ref="K5:L5"/>
    <mergeCell ref="E4:N4"/>
    <mergeCell ref="O4:O6"/>
  </mergeCells>
  <pageMargins left="0.39370078740157483" right="0.39370078740157483" top="0.98425196850393704" bottom="0.59055118110236227" header="0" footer="0"/>
  <pageSetup paperSize="9" scale="73" fitToHeight="0" orientation="landscape" r:id="rId1"/>
  <headerFooter alignWithMargins="0">
    <oddHeader>&amp;R&amp;14&amp;P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Марина Противень</cp:lastModifiedBy>
  <cp:lastPrinted>2023-12-28T05:36:28Z</cp:lastPrinted>
  <dcterms:created xsi:type="dcterms:W3CDTF">2021-04-19T12:22:46Z</dcterms:created>
  <dcterms:modified xsi:type="dcterms:W3CDTF">2024-03-25T08:44:15Z</dcterms:modified>
</cp:coreProperties>
</file>