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Q:\РЕШЕНИЯ СОВЕТА МР-она и ОКРУГА\РЕШЕНИЯ СОВЕТА 2024 год\ПРОЕКТ РЕШЕНИЯ О БЮДЖЕТЕ НА 2025-2027 ГОДЫ\Проект решения о бюджете на 2025-2027гг с материалами и документами ст.184.2\"/>
    </mc:Choice>
  </mc:AlternateContent>
  <bookViews>
    <workbookView xWindow="0" yWindow="0" windowWidth="28800" windowHeight="13335"/>
  </bookViews>
  <sheets>
    <sheet name="Лист1" sheetId="1" r:id="rId1"/>
  </sheets>
  <definedNames>
    <definedName name="_ftn1" localSheetId="0">Лист1!$A$14</definedName>
    <definedName name="_ftnref1" localSheetId="0">Лист1!$I$3</definedName>
    <definedName name="_ftnref2" localSheetId="0">Лист1!$J$7</definedName>
    <definedName name="_ftnref3" localSheetId="0">Лист1!$J$9</definedName>
    <definedName name="_ftnref4" localSheetId="0">Лист1!$J$12</definedName>
    <definedName name="_xlnm._FilterDatabase" localSheetId="0" hidden="1">Лист1!$A$6:$J$41</definedName>
  </definedNames>
  <calcPr calcId="162913" iterate="1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8" i="1"/>
  <c r="I29" i="1"/>
  <c r="I30" i="1"/>
  <c r="I31" i="1"/>
  <c r="I32" i="1"/>
  <c r="I33" i="1"/>
  <c r="I34" i="1"/>
  <c r="I35" i="1"/>
  <c r="I37" i="1"/>
  <c r="I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8" i="1"/>
  <c r="G29" i="1"/>
  <c r="G30" i="1"/>
  <c r="G31" i="1"/>
  <c r="G32" i="1"/>
  <c r="G33" i="1"/>
  <c r="G34" i="1"/>
  <c r="G35" i="1"/>
  <c r="G37" i="1"/>
  <c r="G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5" i="1"/>
  <c r="J28" i="1"/>
  <c r="J29" i="1"/>
  <c r="J30" i="1"/>
  <c r="J31" i="1"/>
  <c r="J33" i="1"/>
  <c r="J7" i="1"/>
  <c r="H9" i="1"/>
  <c r="H10" i="1"/>
  <c r="H11" i="1"/>
  <c r="H12" i="1"/>
  <c r="H14" i="1"/>
  <c r="H15" i="1"/>
  <c r="H16" i="1"/>
  <c r="H17" i="1"/>
  <c r="H18" i="1"/>
  <c r="H19" i="1"/>
  <c r="H21" i="1"/>
  <c r="H22" i="1"/>
  <c r="H28" i="1"/>
  <c r="H29" i="1"/>
  <c r="H31" i="1"/>
  <c r="H32" i="1"/>
  <c r="H33" i="1"/>
  <c r="H35" i="1"/>
  <c r="H7" i="1"/>
  <c r="B36" i="1" l="1"/>
  <c r="B26" i="1" l="1"/>
  <c r="C26" i="1" l="1"/>
  <c r="C36" i="1"/>
  <c r="C38" i="1" l="1"/>
  <c r="F36" i="1" l="1"/>
  <c r="E36" i="1"/>
  <c r="D36" i="1"/>
  <c r="F26" i="1"/>
  <c r="E26" i="1"/>
  <c r="D26" i="1"/>
  <c r="J26" i="1" l="1"/>
  <c r="H26" i="1"/>
  <c r="I26" i="1"/>
  <c r="G26" i="1"/>
  <c r="I36" i="1"/>
  <c r="G36" i="1"/>
  <c r="J36" i="1"/>
  <c r="H36" i="1"/>
  <c r="F38" i="1"/>
  <c r="E38" i="1"/>
  <c r="B38" i="1"/>
  <c r="D38" i="1"/>
  <c r="J38" i="1" l="1"/>
  <c r="H38" i="1"/>
  <c r="I38" i="1"/>
  <c r="G38" i="1"/>
</calcChain>
</file>

<file path=xl/sharedStrings.xml><?xml version="1.0" encoding="utf-8"?>
<sst xmlns="http://schemas.openxmlformats.org/spreadsheetml/2006/main" count="52" uniqueCount="49">
  <si>
    <t>Наименование</t>
  </si>
  <si>
    <t>(+/-)</t>
  </si>
  <si>
    <t>%</t>
  </si>
  <si>
    <t>Итого</t>
  </si>
  <si>
    <t>Непрограммные расходы</t>
  </si>
  <si>
    <t>Условно утвержденные расходы</t>
  </si>
  <si>
    <t>ВСЕГО:</t>
  </si>
  <si>
    <t>(рублей)</t>
  </si>
  <si>
    <t>Муниципальная программа «Благоустройство населенных пунктов Новоалександровского района и улучшение условий проживания населения»</t>
  </si>
  <si>
    <t>Руководство и управление в сфере установленных функций органов  местного самоуправления</t>
  </si>
  <si>
    <t>Создание резервных фондов</t>
  </si>
  <si>
    <t>Мероприятия в области национальной безопасности и правоохранительной деятельности</t>
  </si>
  <si>
    <t>Мероприятия в области социальной политики</t>
  </si>
  <si>
    <t>Мероприятия в области образования</t>
  </si>
  <si>
    <t>Реализация государственных функций, связанных с общегосударственным управлением</t>
  </si>
  <si>
    <t>Мероприятия в области национальной экономики</t>
  </si>
  <si>
    <t>Мероприятия в области жилищно-куммунального хозяйства</t>
  </si>
  <si>
    <t>_____________________</t>
  </si>
  <si>
    <t>И.В. Неровнов</t>
  </si>
  <si>
    <t xml:space="preserve">Муниципальная программа «Управление финансами Новоалександровского муниципального округа Ставропольского края» </t>
  </si>
  <si>
    <t xml:space="preserve">Муниципальная программа «Развитие малого и среднего предпринимательства, потребительского рынка и инвестиционной деятельности на территории Новоалександровского муниципального округа Ставропольского края» </t>
  </si>
  <si>
    <t xml:space="preserve">Муниципальная программа «Развитие культуры Новоалександровского муниципального округа Ставропольского края» </t>
  </si>
  <si>
    <t xml:space="preserve">Муниципальная программа «Реализация молодежной политики на территории Новоалександровского муниципального округа Ставропольского края» </t>
  </si>
  <si>
    <t xml:space="preserve">Муниципальная программа «Повышение роли физической культуры и спорта в Новоалександровском муниципальном округе Ставропольского края» </t>
  </si>
  <si>
    <t xml:space="preserve">Муниципальная программа «Развитие системы образования Новоалександровского муниципального округа Ставропольского края» </t>
  </si>
  <si>
    <t>Муниципальная программа  «Развитие систем коммунальной инфраструктуры, защита населения и территории от чрезвычайных ситуаций в Новоалександровском муниципальном округе Ставропольского края»</t>
  </si>
  <si>
    <t>Муниципальная программа  «Развитие дорожной сети, обеспечение безопасности дорожного движения и транспортное обслуживание населения в Новоалександровском муниципальном округе Ставропольского края»</t>
  </si>
  <si>
    <t>Муниципальная программа  «Развитие сельского хозяйства в Новоалександровском муниципальном округе Ставропольского края»</t>
  </si>
  <si>
    <t>Муниципальная программа  «Управление муниципальным имуществом Новоалександровского муниципального округа Ставропольского края»</t>
  </si>
  <si>
    <t>Муниципальная программа  «Социальная поддержка граждан в Новоалександровском муниципальном округе Ставропольского края»</t>
  </si>
  <si>
    <t>Муниципальная программа  «Профилактика правонарушений, обеспечение общественного порядка, профилактика наркомании, профилактика идеологии терроризма и экстремизма, а также минимизация и (или) ликвидация его проявлений, гармонизация межнациональных отношений на территории Новоалександровского муниципального округа Ставропольского края»</t>
  </si>
  <si>
    <t xml:space="preserve">Муниципальная программа  «Формирование современной городской среды на территории Новоалександровского муниципального округа Ставропольского края» </t>
  </si>
  <si>
    <t>Муниципальная программа  «Развитие муниципальной службы в Новоалександровском муниципальном округе Ставропольского края»</t>
  </si>
  <si>
    <t>Муниципальная программа  «Противодействие коррупции в Новоалександровском муниципальном округе Ставропольского края»</t>
  </si>
  <si>
    <t>2023 год (факт)</t>
  </si>
  <si>
    <t>2024 год (оценка)</t>
  </si>
  <si>
    <t>2025 год</t>
  </si>
  <si>
    <t xml:space="preserve">2026 год </t>
  </si>
  <si>
    <t>2027 год</t>
  </si>
  <si>
    <t>Сведения о расходной части проекта бюджета Новоалександровского муниципального округа Ставропольского края на 2025 год и плановый период 2026 и 2027 годов                                                                                                                   в сравнении с ожидаемым исполнением за 2024 год (оценка текущего финансового года) и отчетом за 2023 год  (отчетный финансовый год) в разрезе муниципальных программ Новоалександровского муниципального округа Ставропольского края</t>
  </si>
  <si>
    <t>Отклонение 2025 год к 2023 году</t>
  </si>
  <si>
    <t>Отклонение 2025 год к 2024 году</t>
  </si>
  <si>
    <t>Муниципальная программа  «Охрана окружающей среды»</t>
  </si>
  <si>
    <t>Муниципальная программа «Укрепление общественного здоровья на территории Новоалександровского муниципального округа Ставропольского края»</t>
  </si>
  <si>
    <t>Муниципальная программа «Развитие муниципального управления и снижения административных барьеров в Новоалександровском муниципальном округе Ставропольского края»</t>
  </si>
  <si>
    <t>в 8,8 раз</t>
  </si>
  <si>
    <t>в 2,3 раза</t>
  </si>
  <si>
    <t>в 9,6 раз</t>
  </si>
  <si>
    <t xml:space="preserve">Заместитель главы администрации -
начальник финансового управления
администрации Новоалександровского  
муниципального округа Ставропольского края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</si>
</sst>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6" tint="0.79998168889431442"/>
        <bgColor rgb="FFC5D9F1"/>
      </patternFill>
    </fill>
    <fill>
      <patternFill patternType="solid">
        <fgColor theme="6" tint="0.79998168889431442"/>
        <bgColor theme="3" tint="0.79998168889431442"/>
      </patternFill>
    </fill>
    <fill>
      <patternFill patternType="solid">
        <fgColor theme="6" tint="0.79998168889431442"/>
        <bgColor theme="4" tint="0.59999389629810485"/>
      </patternFill>
    </fill>
    <fill>
      <patternFill patternType="solid">
        <fgColor theme="6" tint="0.79998168889431442"/>
        <bgColor theme="0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48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4" fontId="3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 applyProtection="1">
      <alignment horizontal="right" vertical="top" wrapText="1"/>
    </xf>
    <xf numFmtId="2" fontId="4" fillId="2" borderId="1" xfId="0" applyNumberFormat="1" applyFont="1" applyFill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2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6" fillId="0" borderId="0" xfId="0" applyFont="1"/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2" fontId="6" fillId="0" borderId="0" xfId="0" applyNumberFormat="1" applyFont="1"/>
    <xf numFmtId="0" fontId="4" fillId="0" borderId="1" xfId="0" applyFont="1" applyFill="1" applyBorder="1" applyAlignment="1">
      <alignment wrapText="1"/>
    </xf>
    <xf numFmtId="4" fontId="6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/>
    <xf numFmtId="4" fontId="7" fillId="0" borderId="1" xfId="0" applyNumberFormat="1" applyFont="1" applyFill="1" applyBorder="1" applyAlignment="1" applyProtection="1">
      <alignment horizontal="right" vertical="top" wrapText="1"/>
    </xf>
    <xf numFmtId="0" fontId="4" fillId="3" borderId="1" xfId="2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6" fillId="3" borderId="0" xfId="0" applyFont="1" applyFill="1"/>
    <xf numFmtId="4" fontId="4" fillId="3" borderId="1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 applyProtection="1">
      <alignment vertical="top"/>
      <protection hidden="1"/>
    </xf>
    <xf numFmtId="0" fontId="4" fillId="0" borderId="1" xfId="0" applyFont="1" applyBorder="1"/>
    <xf numFmtId="4" fontId="4" fillId="7" borderId="1" xfId="0" applyNumberFormat="1" applyFont="1" applyFill="1" applyBorder="1" applyAlignment="1">
      <alignment horizontal="right" vertical="top"/>
    </xf>
    <xf numFmtId="2" fontId="3" fillId="3" borderId="1" xfId="0" applyNumberFormat="1" applyFont="1" applyFill="1" applyBorder="1" applyAlignment="1">
      <alignment vertical="top"/>
    </xf>
    <xf numFmtId="0" fontId="4" fillId="5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justify"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4" fontId="4" fillId="4" borderId="1" xfId="0" applyNumberFormat="1" applyFont="1" applyFill="1" applyBorder="1" applyAlignment="1">
      <alignment horizontal="right" vertical="top"/>
    </xf>
    <xf numFmtId="0" fontId="4" fillId="5" borderId="1" xfId="0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horizontal="right" vertical="top"/>
    </xf>
    <xf numFmtId="4" fontId="4" fillId="8" borderId="1" xfId="0" applyNumberFormat="1" applyFont="1" applyFill="1" applyBorder="1" applyAlignment="1">
      <alignment horizontal="right" vertical="top"/>
    </xf>
    <xf numFmtId="2" fontId="4" fillId="8" borderId="1" xfId="0" applyNumberFormat="1" applyFont="1" applyFill="1" applyBorder="1" applyAlignment="1">
      <alignment horizontal="right" vertical="top"/>
    </xf>
    <xf numFmtId="4" fontId="4" fillId="9" borderId="1" xfId="0" applyNumberFormat="1" applyFont="1" applyFill="1" applyBorder="1" applyAlignment="1">
      <alignment horizontal="right" vertical="top"/>
    </xf>
    <xf numFmtId="2" fontId="3" fillId="9" borderId="1" xfId="0" applyNumberFormat="1" applyFont="1" applyFill="1" applyBorder="1" applyAlignment="1">
      <alignment vertical="top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4" fontId="6" fillId="0" borderId="0" xfId="0" applyNumberFormat="1" applyFont="1" applyBorder="1"/>
    <xf numFmtId="4" fontId="6" fillId="3" borderId="0" xfId="0" applyNumberFormat="1" applyFont="1" applyFill="1" applyBorder="1"/>
    <xf numFmtId="4" fontId="4" fillId="2" borderId="0" xfId="0" applyNumberFormat="1" applyFont="1" applyFill="1" applyBorder="1" applyAlignment="1">
      <alignment horizontal="right" vertical="top"/>
    </xf>
    <xf numFmtId="2" fontId="4" fillId="2" borderId="0" xfId="0" applyNumberFormat="1" applyFont="1" applyFill="1" applyBorder="1" applyAlignment="1">
      <alignment horizontal="right" vertical="top"/>
    </xf>
    <xf numFmtId="4" fontId="4" fillId="0" borderId="0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vertical="top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workbookViewId="0">
      <pane xSplit="1" ySplit="6" topLeftCell="B34" activePane="bottomRight" state="frozen"/>
      <selection pane="topRight" activeCell="B1" sqref="B1"/>
      <selection pane="bottomLeft" activeCell="A7" sqref="A7"/>
      <selection pane="bottomRight" activeCell="A42" sqref="A42"/>
    </sheetView>
  </sheetViews>
  <sheetFormatPr defaultRowHeight="15.75" x14ac:dyDescent="0.25"/>
  <cols>
    <col min="1" max="1" width="50.42578125" style="10" customWidth="1"/>
    <col min="2" max="2" width="18.42578125" style="10" customWidth="1"/>
    <col min="3" max="3" width="18.42578125" style="21" customWidth="1"/>
    <col min="4" max="4" width="19.85546875" style="10" customWidth="1"/>
    <col min="5" max="5" width="19" style="10" customWidth="1"/>
    <col min="6" max="6" width="17.85546875" style="10" customWidth="1"/>
    <col min="7" max="7" width="18.28515625" style="10" customWidth="1"/>
    <col min="8" max="8" width="13.140625" style="10" customWidth="1"/>
    <col min="9" max="9" width="17.28515625" style="10" customWidth="1"/>
    <col min="10" max="10" width="15" style="10" customWidth="1"/>
    <col min="11" max="11" width="9.140625" style="10"/>
    <col min="12" max="12" width="19.5703125" style="10" customWidth="1"/>
    <col min="13" max="13" width="9.140625" style="10"/>
    <col min="14" max="14" width="10.5703125" style="10" bestFit="1" customWidth="1"/>
    <col min="15" max="16384" width="9.140625" style="10"/>
  </cols>
  <sheetData>
    <row r="1" spans="1:14" ht="53.25" customHeight="1" x14ac:dyDescent="0.25">
      <c r="A1" s="40" t="s">
        <v>39</v>
      </c>
      <c r="B1" s="40"/>
      <c r="C1" s="40"/>
      <c r="D1" s="40"/>
      <c r="E1" s="40"/>
      <c r="F1" s="40"/>
      <c r="G1" s="40"/>
      <c r="H1" s="40"/>
      <c r="I1" s="40"/>
      <c r="J1" s="40"/>
    </row>
    <row r="2" spans="1:14" x14ac:dyDescent="0.25">
      <c r="I2" s="1" t="s">
        <v>7</v>
      </c>
    </row>
    <row r="3" spans="1:14" x14ac:dyDescent="0.25">
      <c r="A3" s="41" t="s">
        <v>0</v>
      </c>
      <c r="B3" s="41" t="s">
        <v>34</v>
      </c>
      <c r="C3" s="41" t="s">
        <v>35</v>
      </c>
      <c r="D3" s="41" t="s">
        <v>36</v>
      </c>
      <c r="E3" s="41" t="s">
        <v>37</v>
      </c>
      <c r="F3" s="41" t="s">
        <v>38</v>
      </c>
      <c r="G3" s="41" t="s">
        <v>40</v>
      </c>
      <c r="H3" s="41"/>
      <c r="I3" s="41" t="s">
        <v>41</v>
      </c>
      <c r="J3" s="41"/>
    </row>
    <row r="4" spans="1:14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</row>
    <row r="5" spans="1:14" x14ac:dyDescent="0.25">
      <c r="A5" s="41"/>
      <c r="B5" s="41"/>
      <c r="C5" s="41"/>
      <c r="D5" s="41"/>
      <c r="E5" s="41"/>
      <c r="F5" s="41"/>
      <c r="G5" s="24" t="s">
        <v>1</v>
      </c>
      <c r="H5" s="24" t="s">
        <v>2</v>
      </c>
      <c r="I5" s="24" t="s">
        <v>1</v>
      </c>
      <c r="J5" s="24" t="s">
        <v>2</v>
      </c>
    </row>
    <row r="6" spans="1:14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</row>
    <row r="7" spans="1:14" ht="47.25" x14ac:dyDescent="0.25">
      <c r="A7" s="11" t="s">
        <v>19</v>
      </c>
      <c r="B7" s="3">
        <v>51275949.75</v>
      </c>
      <c r="C7" s="4">
        <v>58719987.060000002</v>
      </c>
      <c r="D7" s="5">
        <v>59617270.630000003</v>
      </c>
      <c r="E7" s="5">
        <v>60020211.729999997</v>
      </c>
      <c r="F7" s="5">
        <v>65960118.049999997</v>
      </c>
      <c r="G7" s="4">
        <f>D7-B7</f>
        <v>8341320.8800000027</v>
      </c>
      <c r="H7" s="6">
        <f>D7/B7*100</f>
        <v>116.2675112224518</v>
      </c>
      <c r="I7" s="7">
        <f>D7-C7</f>
        <v>897283.5700000003</v>
      </c>
      <c r="J7" s="8">
        <f>D7/C7*100</f>
        <v>101.52807181153354</v>
      </c>
    </row>
    <row r="8" spans="1:14" ht="94.5" x14ac:dyDescent="0.25">
      <c r="A8" s="12" t="s">
        <v>20</v>
      </c>
      <c r="B8" s="25">
        <v>93670</v>
      </c>
      <c r="C8" s="22">
        <v>545000</v>
      </c>
      <c r="D8" s="5">
        <v>830000</v>
      </c>
      <c r="E8" s="5">
        <v>830000</v>
      </c>
      <c r="F8" s="5">
        <v>830000</v>
      </c>
      <c r="G8" s="4">
        <f t="shared" ref="G8:G39" si="0">D8-B8</f>
        <v>736330</v>
      </c>
      <c r="H8" s="6" t="s">
        <v>45</v>
      </c>
      <c r="I8" s="7">
        <f t="shared" ref="I8:I39" si="1">D8-C8</f>
        <v>285000</v>
      </c>
      <c r="J8" s="8">
        <f t="shared" ref="J8:J39" si="2">D8/C8*100</f>
        <v>152.29357798165137</v>
      </c>
    </row>
    <row r="9" spans="1:14" ht="47.25" x14ac:dyDescent="0.25">
      <c r="A9" s="12" t="s">
        <v>21</v>
      </c>
      <c r="B9" s="25">
        <v>212213270.99000001</v>
      </c>
      <c r="C9" s="4">
        <v>258184194.13999999</v>
      </c>
      <c r="D9" s="5">
        <v>267275875.75</v>
      </c>
      <c r="E9" s="5">
        <v>260814731.56999999</v>
      </c>
      <c r="F9" s="5">
        <v>261553810.78999999</v>
      </c>
      <c r="G9" s="4">
        <f t="shared" si="0"/>
        <v>55062604.75999999</v>
      </c>
      <c r="H9" s="6">
        <f t="shared" ref="H9:H38" si="3">D9/B9*100</f>
        <v>125.94682439186127</v>
      </c>
      <c r="I9" s="7">
        <f t="shared" si="1"/>
        <v>9091681.6100000143</v>
      </c>
      <c r="J9" s="8">
        <f t="shared" si="2"/>
        <v>103.52139356953434</v>
      </c>
      <c r="N9" s="13"/>
    </row>
    <row r="10" spans="1:14" ht="63" x14ac:dyDescent="0.25">
      <c r="A10" s="12" t="s">
        <v>22</v>
      </c>
      <c r="B10" s="25">
        <v>3850782.7200000002</v>
      </c>
      <c r="C10" s="4">
        <v>4564419.6900000004</v>
      </c>
      <c r="D10" s="5">
        <v>5011434.05</v>
      </c>
      <c r="E10" s="5">
        <v>4697424.05</v>
      </c>
      <c r="F10" s="5">
        <v>4697424.05</v>
      </c>
      <c r="G10" s="4">
        <f t="shared" si="0"/>
        <v>1160651.3299999996</v>
      </c>
      <c r="H10" s="6">
        <f t="shared" si="3"/>
        <v>130.14066007858267</v>
      </c>
      <c r="I10" s="7">
        <f t="shared" si="1"/>
        <v>447014.3599999994</v>
      </c>
      <c r="J10" s="8">
        <f t="shared" si="2"/>
        <v>109.7934543788632</v>
      </c>
    </row>
    <row r="11" spans="1:14" ht="63" x14ac:dyDescent="0.25">
      <c r="A11" s="12" t="s">
        <v>23</v>
      </c>
      <c r="B11" s="25">
        <v>62106365.109999999</v>
      </c>
      <c r="C11" s="4">
        <v>62312709.590000004</v>
      </c>
      <c r="D11" s="5">
        <v>68050634.569999993</v>
      </c>
      <c r="E11" s="5">
        <v>68464112.870000005</v>
      </c>
      <c r="F11" s="5">
        <v>69131032.689999998</v>
      </c>
      <c r="G11" s="4">
        <f t="shared" si="0"/>
        <v>5944269.4599999934</v>
      </c>
      <c r="H11" s="6">
        <f t="shared" si="3"/>
        <v>109.57111151082788</v>
      </c>
      <c r="I11" s="7">
        <f t="shared" si="1"/>
        <v>5737924.9799999893</v>
      </c>
      <c r="J11" s="8">
        <f t="shared" si="2"/>
        <v>109.20827391033694</v>
      </c>
    </row>
    <row r="12" spans="1:14" ht="47.25" x14ac:dyDescent="0.25">
      <c r="A12" s="12" t="s">
        <v>24</v>
      </c>
      <c r="B12" s="25">
        <v>986406809.29999995</v>
      </c>
      <c r="C12" s="4">
        <v>1094249391.1099999</v>
      </c>
      <c r="D12" s="5">
        <v>1078133084.1199999</v>
      </c>
      <c r="E12" s="5">
        <v>1296241637.46</v>
      </c>
      <c r="F12" s="5">
        <v>1043180590.8099999</v>
      </c>
      <c r="G12" s="4">
        <f t="shared" si="0"/>
        <v>91726274.819999933</v>
      </c>
      <c r="H12" s="6">
        <f t="shared" si="3"/>
        <v>109.2990309834837</v>
      </c>
      <c r="I12" s="7">
        <f t="shared" si="1"/>
        <v>-16116306.99000001</v>
      </c>
      <c r="J12" s="8">
        <f t="shared" si="2"/>
        <v>98.527181543719962</v>
      </c>
    </row>
    <row r="13" spans="1:14" ht="78.75" x14ac:dyDescent="0.25">
      <c r="A13" s="12" t="s">
        <v>25</v>
      </c>
      <c r="B13" s="25">
        <v>10633731.470000001</v>
      </c>
      <c r="C13" s="4">
        <v>26093522.23</v>
      </c>
      <c r="D13" s="5">
        <v>24847209.780000001</v>
      </c>
      <c r="E13" s="18">
        <v>19249077.25</v>
      </c>
      <c r="F13" s="18">
        <v>18717324.629999999</v>
      </c>
      <c r="G13" s="4">
        <f t="shared" si="0"/>
        <v>14213478.310000001</v>
      </c>
      <c r="H13" s="6" t="s">
        <v>46</v>
      </c>
      <c r="I13" s="7">
        <f t="shared" si="1"/>
        <v>-1246312.4499999993</v>
      </c>
      <c r="J13" s="8">
        <f t="shared" si="2"/>
        <v>95.22367107432089</v>
      </c>
    </row>
    <row r="14" spans="1:14" ht="94.5" x14ac:dyDescent="0.25">
      <c r="A14" s="12" t="s">
        <v>26</v>
      </c>
      <c r="B14" s="25">
        <v>670999324.41999996</v>
      </c>
      <c r="C14" s="4">
        <v>305215686.77999997</v>
      </c>
      <c r="D14" s="5">
        <v>257608098.09999999</v>
      </c>
      <c r="E14" s="5">
        <v>119625536.33</v>
      </c>
      <c r="F14" s="5">
        <v>44896375.409999996</v>
      </c>
      <c r="G14" s="4">
        <f t="shared" si="0"/>
        <v>-413391226.31999993</v>
      </c>
      <c r="H14" s="6">
        <f t="shared" si="3"/>
        <v>38.391707521117389</v>
      </c>
      <c r="I14" s="7">
        <f t="shared" si="1"/>
        <v>-47607588.679999977</v>
      </c>
      <c r="J14" s="8">
        <f t="shared" si="2"/>
        <v>84.401984975852301</v>
      </c>
    </row>
    <row r="15" spans="1:14" ht="47.25" x14ac:dyDescent="0.25">
      <c r="A15" s="12" t="s">
        <v>27</v>
      </c>
      <c r="B15" s="25">
        <v>2934951.13</v>
      </c>
      <c r="C15" s="4">
        <v>6514017.1200000001</v>
      </c>
      <c r="D15" s="5">
        <v>3264229.2</v>
      </c>
      <c r="E15" s="5">
        <v>3264229.2</v>
      </c>
      <c r="F15" s="5">
        <v>3264229.2</v>
      </c>
      <c r="G15" s="4">
        <f t="shared" si="0"/>
        <v>329278.0700000003</v>
      </c>
      <c r="H15" s="6">
        <f t="shared" si="3"/>
        <v>111.21920111835048</v>
      </c>
      <c r="I15" s="7">
        <f t="shared" si="1"/>
        <v>-3249787.92</v>
      </c>
      <c r="J15" s="8">
        <f t="shared" si="2"/>
        <v>50.110847728321595</v>
      </c>
    </row>
    <row r="16" spans="1:14" ht="63" x14ac:dyDescent="0.25">
      <c r="A16" s="12" t="s">
        <v>28</v>
      </c>
      <c r="B16" s="25">
        <v>14339506.4</v>
      </c>
      <c r="C16" s="4">
        <v>15916629.949999999</v>
      </c>
      <c r="D16" s="5">
        <v>16219438.17</v>
      </c>
      <c r="E16" s="5">
        <v>16270932.98</v>
      </c>
      <c r="F16" s="5">
        <v>16325538.1</v>
      </c>
      <c r="G16" s="4">
        <f t="shared" si="0"/>
        <v>1879931.7699999996</v>
      </c>
      <c r="H16" s="6">
        <f t="shared" si="3"/>
        <v>113.11015677638667</v>
      </c>
      <c r="I16" s="7">
        <f t="shared" si="1"/>
        <v>302808.22000000067</v>
      </c>
      <c r="J16" s="8">
        <f t="shared" si="2"/>
        <v>101.90246440955926</v>
      </c>
    </row>
    <row r="17" spans="1:10" ht="47.25" x14ac:dyDescent="0.25">
      <c r="A17" s="12" t="s">
        <v>29</v>
      </c>
      <c r="B17" s="25">
        <v>433147132.27999997</v>
      </c>
      <c r="C17" s="4">
        <v>287104823.94</v>
      </c>
      <c r="D17" s="5">
        <v>258733196.25999999</v>
      </c>
      <c r="E17" s="5">
        <v>274965589.95999998</v>
      </c>
      <c r="F17" s="5">
        <v>277748365.39999998</v>
      </c>
      <c r="G17" s="4">
        <f t="shared" si="0"/>
        <v>-174413936.01999998</v>
      </c>
      <c r="H17" s="6">
        <f t="shared" si="3"/>
        <v>59.733327772039061</v>
      </c>
      <c r="I17" s="7">
        <f t="shared" si="1"/>
        <v>-28371627.680000007</v>
      </c>
      <c r="J17" s="8">
        <f t="shared" si="2"/>
        <v>90.118024737219599</v>
      </c>
    </row>
    <row r="18" spans="1:10" ht="141.75" x14ac:dyDescent="0.25">
      <c r="A18" s="12" t="s">
        <v>30</v>
      </c>
      <c r="B18" s="25">
        <v>18139067.539999999</v>
      </c>
      <c r="C18" s="4">
        <v>20939047.93</v>
      </c>
      <c r="D18" s="5">
        <v>18035412.32</v>
      </c>
      <c r="E18" s="5">
        <v>17962812.32</v>
      </c>
      <c r="F18" s="5">
        <v>17962812.32</v>
      </c>
      <c r="G18" s="4">
        <f t="shared" si="0"/>
        <v>-103655.21999999881</v>
      </c>
      <c r="H18" s="6">
        <f t="shared" si="3"/>
        <v>99.428552654256237</v>
      </c>
      <c r="I18" s="7">
        <f t="shared" si="1"/>
        <v>-2903635.6099999994</v>
      </c>
      <c r="J18" s="8">
        <f t="shared" si="2"/>
        <v>86.132914831147247</v>
      </c>
    </row>
    <row r="19" spans="1:10" ht="63" x14ac:dyDescent="0.25">
      <c r="A19" s="12" t="s">
        <v>8</v>
      </c>
      <c r="B19" s="25">
        <v>93395562.549999997</v>
      </c>
      <c r="C19" s="4">
        <v>164918254.19999999</v>
      </c>
      <c r="D19" s="5">
        <v>101296365.19</v>
      </c>
      <c r="E19" s="5">
        <v>53416218.399999999</v>
      </c>
      <c r="F19" s="5">
        <v>45929253.189999998</v>
      </c>
      <c r="G19" s="4">
        <f t="shared" si="0"/>
        <v>7900802.6400000006</v>
      </c>
      <c r="H19" s="6">
        <f t="shared" si="3"/>
        <v>108.45950538150061</v>
      </c>
      <c r="I19" s="7">
        <f t="shared" si="1"/>
        <v>-63621889.00999999</v>
      </c>
      <c r="J19" s="8">
        <f t="shared" si="2"/>
        <v>61.422166807050772</v>
      </c>
    </row>
    <row r="20" spans="1:10" ht="63" x14ac:dyDescent="0.25">
      <c r="A20" s="12" t="s">
        <v>31</v>
      </c>
      <c r="B20" s="25">
        <v>244800</v>
      </c>
      <c r="C20" s="4">
        <v>24020294.5</v>
      </c>
      <c r="D20" s="5">
        <v>23508621.59</v>
      </c>
      <c r="E20" s="5">
        <v>0</v>
      </c>
      <c r="F20" s="5">
        <v>0</v>
      </c>
      <c r="G20" s="4">
        <f t="shared" si="0"/>
        <v>23263821.59</v>
      </c>
      <c r="H20" s="6" t="s">
        <v>47</v>
      </c>
      <c r="I20" s="7">
        <f t="shared" si="1"/>
        <v>-511672.91000000015</v>
      </c>
      <c r="J20" s="8">
        <f t="shared" si="2"/>
        <v>97.869830821599621</v>
      </c>
    </row>
    <row r="21" spans="1:10" ht="47.25" x14ac:dyDescent="0.25">
      <c r="A21" s="12" t="s">
        <v>32</v>
      </c>
      <c r="B21" s="25">
        <v>518581</v>
      </c>
      <c r="C21" s="4">
        <v>534000</v>
      </c>
      <c r="D21" s="5">
        <v>475898</v>
      </c>
      <c r="E21" s="5">
        <v>475898</v>
      </c>
      <c r="F21" s="5">
        <v>475898</v>
      </c>
      <c r="G21" s="4">
        <f t="shared" si="0"/>
        <v>-42683</v>
      </c>
      <c r="H21" s="6">
        <f t="shared" si="3"/>
        <v>91.769270374348466</v>
      </c>
      <c r="I21" s="7">
        <f t="shared" si="1"/>
        <v>-58102</v>
      </c>
      <c r="J21" s="8">
        <f t="shared" si="2"/>
        <v>89.119475655430719</v>
      </c>
    </row>
    <row r="22" spans="1:10" ht="47.25" x14ac:dyDescent="0.25">
      <c r="A22" s="12" t="s">
        <v>33</v>
      </c>
      <c r="B22" s="25">
        <v>1167999.98</v>
      </c>
      <c r="C22" s="4">
        <v>1622000</v>
      </c>
      <c r="D22" s="5">
        <v>1772000</v>
      </c>
      <c r="E22" s="5">
        <v>1772000</v>
      </c>
      <c r="F22" s="5">
        <v>1772000</v>
      </c>
      <c r="G22" s="4">
        <f t="shared" si="0"/>
        <v>604000.02</v>
      </c>
      <c r="H22" s="6">
        <f t="shared" si="3"/>
        <v>151.71233136493717</v>
      </c>
      <c r="I22" s="7">
        <f t="shared" si="1"/>
        <v>150000</v>
      </c>
      <c r="J22" s="8">
        <f t="shared" si="2"/>
        <v>109.2478421701603</v>
      </c>
    </row>
    <row r="23" spans="1:10" ht="31.5" x14ac:dyDescent="0.25">
      <c r="A23" s="19" t="s">
        <v>42</v>
      </c>
      <c r="B23" s="25">
        <v>0</v>
      </c>
      <c r="C23" s="4">
        <v>0</v>
      </c>
      <c r="D23" s="5">
        <v>0</v>
      </c>
      <c r="E23" s="5">
        <v>0</v>
      </c>
      <c r="F23" s="5">
        <v>0</v>
      </c>
      <c r="G23" s="4">
        <f t="shared" si="0"/>
        <v>0</v>
      </c>
      <c r="H23" s="6">
        <v>0</v>
      </c>
      <c r="I23" s="7">
        <f t="shared" si="1"/>
        <v>0</v>
      </c>
      <c r="J23" s="8">
        <v>0</v>
      </c>
    </row>
    <row r="24" spans="1:10" ht="63" x14ac:dyDescent="0.25">
      <c r="A24" s="20" t="s">
        <v>43</v>
      </c>
      <c r="B24" s="25">
        <v>0</v>
      </c>
      <c r="C24" s="4">
        <v>0</v>
      </c>
      <c r="D24" s="5">
        <v>0</v>
      </c>
      <c r="E24" s="5">
        <v>0</v>
      </c>
      <c r="F24" s="5">
        <v>0</v>
      </c>
      <c r="G24" s="4">
        <f t="shared" si="0"/>
        <v>0</v>
      </c>
      <c r="H24" s="6">
        <v>0</v>
      </c>
      <c r="I24" s="7">
        <f t="shared" si="1"/>
        <v>0</v>
      </c>
      <c r="J24" s="8">
        <v>0</v>
      </c>
    </row>
    <row r="25" spans="1:10" ht="78.75" x14ac:dyDescent="0.25">
      <c r="A25" s="2" t="s">
        <v>44</v>
      </c>
      <c r="B25" s="25">
        <v>0</v>
      </c>
      <c r="C25" s="4">
        <v>195247339.68000001</v>
      </c>
      <c r="D25" s="5">
        <v>201799338.94</v>
      </c>
      <c r="E25" s="5">
        <v>201849291.69</v>
      </c>
      <c r="F25" s="5">
        <v>198323691.75999999</v>
      </c>
      <c r="G25" s="4">
        <f t="shared" si="0"/>
        <v>201799338.94</v>
      </c>
      <c r="H25" s="6">
        <v>0</v>
      </c>
      <c r="I25" s="7">
        <f t="shared" si="1"/>
        <v>6551999.2599999905</v>
      </c>
      <c r="J25" s="8">
        <f t="shared" si="2"/>
        <v>103.35574316696881</v>
      </c>
    </row>
    <row r="26" spans="1:10" x14ac:dyDescent="0.25">
      <c r="A26" s="30" t="s">
        <v>3</v>
      </c>
      <c r="B26" s="31">
        <f>SUM(B7:B25)</f>
        <v>2561467504.6399999</v>
      </c>
      <c r="C26" s="31">
        <f>SUM(C7:C25)</f>
        <v>2526701317.9199996</v>
      </c>
      <c r="D26" s="32">
        <f>SUM(D7:D25)</f>
        <v>2386478106.6700001</v>
      </c>
      <c r="E26" s="32">
        <f>SUM(E7:E25)</f>
        <v>2399919703.8099999</v>
      </c>
      <c r="F26" s="32">
        <f>SUM(F7:F25)</f>
        <v>2070768464.4000001</v>
      </c>
      <c r="G26" s="4">
        <f t="shared" si="0"/>
        <v>-174989397.96999979</v>
      </c>
      <c r="H26" s="6">
        <f t="shared" si="3"/>
        <v>93.168392819623392</v>
      </c>
      <c r="I26" s="22">
        <f t="shared" si="1"/>
        <v>-140223211.24999952</v>
      </c>
      <c r="J26" s="28">
        <f t="shared" si="2"/>
        <v>94.450344793209183</v>
      </c>
    </row>
    <row r="27" spans="1:10" x14ac:dyDescent="0.25">
      <c r="A27" s="33" t="s">
        <v>4</v>
      </c>
      <c r="B27" s="27"/>
      <c r="C27" s="27"/>
      <c r="D27" s="27"/>
      <c r="E27" s="27"/>
      <c r="F27" s="27"/>
      <c r="G27" s="35"/>
      <c r="H27" s="36"/>
      <c r="I27" s="37"/>
      <c r="J27" s="38"/>
    </row>
    <row r="28" spans="1:10" ht="47.25" x14ac:dyDescent="0.25">
      <c r="A28" s="12" t="s">
        <v>9</v>
      </c>
      <c r="B28" s="3">
        <v>72043701.349999994</v>
      </c>
      <c r="C28" s="22">
        <v>3658934.91</v>
      </c>
      <c r="D28" s="5">
        <v>4452268.28</v>
      </c>
      <c r="E28" s="5">
        <v>4329425.28</v>
      </c>
      <c r="F28" s="5">
        <v>4329425.28</v>
      </c>
      <c r="G28" s="4">
        <f t="shared" si="0"/>
        <v>-67591433.069999993</v>
      </c>
      <c r="H28" s="6">
        <f t="shared" si="3"/>
        <v>6.1799549392529931</v>
      </c>
      <c r="I28" s="7">
        <f t="shared" si="1"/>
        <v>793333.37000000011</v>
      </c>
      <c r="J28" s="8">
        <f t="shared" si="2"/>
        <v>121.68208480101113</v>
      </c>
    </row>
    <row r="29" spans="1:10" ht="31.5" x14ac:dyDescent="0.25">
      <c r="A29" s="12" t="s">
        <v>14</v>
      </c>
      <c r="B29" s="3">
        <v>120434915.84</v>
      </c>
      <c r="C29" s="22">
        <v>14543487.699999999</v>
      </c>
      <c r="D29" s="5">
        <v>10490047.199999999</v>
      </c>
      <c r="E29" s="5">
        <v>6523653.5999999996</v>
      </c>
      <c r="F29" s="5">
        <v>6539653.5999999996</v>
      </c>
      <c r="G29" s="4">
        <f t="shared" si="0"/>
        <v>-109944868.64</v>
      </c>
      <c r="H29" s="6">
        <f t="shared" si="3"/>
        <v>8.7101378589712475</v>
      </c>
      <c r="I29" s="7">
        <f t="shared" si="1"/>
        <v>-4053440.5</v>
      </c>
      <c r="J29" s="8">
        <f t="shared" si="2"/>
        <v>72.128827805176329</v>
      </c>
    </row>
    <row r="30" spans="1:10" x14ac:dyDescent="0.25">
      <c r="A30" s="12" t="s">
        <v>10</v>
      </c>
      <c r="B30" s="3">
        <v>0</v>
      </c>
      <c r="C30" s="22">
        <v>18578921.699999999</v>
      </c>
      <c r="D30" s="5">
        <v>9844930.8100000005</v>
      </c>
      <c r="E30" s="5">
        <v>600000</v>
      </c>
      <c r="F30" s="5">
        <v>600000</v>
      </c>
      <c r="G30" s="4">
        <f t="shared" si="0"/>
        <v>9844930.8100000005</v>
      </c>
      <c r="H30" s="6">
        <v>0</v>
      </c>
      <c r="I30" s="7">
        <f t="shared" si="1"/>
        <v>-8733990.8899999987</v>
      </c>
      <c r="J30" s="8">
        <f t="shared" si="2"/>
        <v>52.989785785038322</v>
      </c>
    </row>
    <row r="31" spans="1:10" ht="47.25" x14ac:dyDescent="0.25">
      <c r="A31" s="12" t="s">
        <v>11</v>
      </c>
      <c r="B31" s="3">
        <v>7083778.2699999996</v>
      </c>
      <c r="C31" s="22">
        <v>2494520</v>
      </c>
      <c r="D31" s="5">
        <v>2408655.37</v>
      </c>
      <c r="E31" s="5">
        <v>2634952.0699999998</v>
      </c>
      <c r="F31" s="5">
        <v>2728581.82</v>
      </c>
      <c r="G31" s="4">
        <f t="shared" si="0"/>
        <v>-4675122.8999999994</v>
      </c>
      <c r="H31" s="6">
        <f t="shared" si="3"/>
        <v>34.002410552582134</v>
      </c>
      <c r="I31" s="7">
        <f t="shared" si="1"/>
        <v>-85864.629999999888</v>
      </c>
      <c r="J31" s="8">
        <f t="shared" si="2"/>
        <v>96.557869650273403</v>
      </c>
    </row>
    <row r="32" spans="1:10" ht="31.5" x14ac:dyDescent="0.25">
      <c r="A32" s="12" t="s">
        <v>15</v>
      </c>
      <c r="B32" s="3">
        <v>160000</v>
      </c>
      <c r="C32" s="22">
        <v>0</v>
      </c>
      <c r="D32" s="5">
        <v>0</v>
      </c>
      <c r="E32" s="5">
        <v>0</v>
      </c>
      <c r="F32" s="5">
        <v>0</v>
      </c>
      <c r="G32" s="4">
        <f t="shared" si="0"/>
        <v>-160000</v>
      </c>
      <c r="H32" s="6">
        <f t="shared" si="3"/>
        <v>0</v>
      </c>
      <c r="I32" s="7">
        <f t="shared" si="1"/>
        <v>0</v>
      </c>
      <c r="J32" s="8">
        <v>0</v>
      </c>
    </row>
    <row r="33" spans="1:10" x14ac:dyDescent="0.25">
      <c r="A33" s="12" t="s">
        <v>12</v>
      </c>
      <c r="B33" s="3">
        <v>725700</v>
      </c>
      <c r="C33" s="22">
        <v>166544</v>
      </c>
      <c r="D33" s="5">
        <v>214544</v>
      </c>
      <c r="E33" s="5">
        <v>126544</v>
      </c>
      <c r="F33" s="5">
        <v>126544</v>
      </c>
      <c r="G33" s="4">
        <f t="shared" si="0"/>
        <v>-511156</v>
      </c>
      <c r="H33" s="6">
        <f t="shared" si="3"/>
        <v>29.563731569519085</v>
      </c>
      <c r="I33" s="7">
        <f t="shared" si="1"/>
        <v>48000</v>
      </c>
      <c r="J33" s="8">
        <f t="shared" si="2"/>
        <v>128.82121241233548</v>
      </c>
    </row>
    <row r="34" spans="1:10" x14ac:dyDescent="0.25">
      <c r="A34" s="14" t="s">
        <v>13</v>
      </c>
      <c r="B34" s="3">
        <v>0</v>
      </c>
      <c r="C34" s="23">
        <v>0</v>
      </c>
      <c r="D34" s="5">
        <v>0</v>
      </c>
      <c r="E34" s="5">
        <v>0</v>
      </c>
      <c r="F34" s="5">
        <v>0</v>
      </c>
      <c r="G34" s="4">
        <f t="shared" si="0"/>
        <v>0</v>
      </c>
      <c r="H34" s="6">
        <v>0</v>
      </c>
      <c r="I34" s="7">
        <f t="shared" si="1"/>
        <v>0</v>
      </c>
      <c r="J34" s="8">
        <v>0</v>
      </c>
    </row>
    <row r="35" spans="1:10" ht="31.5" x14ac:dyDescent="0.25">
      <c r="A35" s="9" t="s">
        <v>16</v>
      </c>
      <c r="B35" s="3">
        <v>85000</v>
      </c>
      <c r="C35" s="23">
        <v>0</v>
      </c>
      <c r="D35" s="5">
        <v>0</v>
      </c>
      <c r="E35" s="5">
        <v>0</v>
      </c>
      <c r="F35" s="5">
        <v>0</v>
      </c>
      <c r="G35" s="4">
        <f t="shared" si="0"/>
        <v>-85000</v>
      </c>
      <c r="H35" s="6">
        <f t="shared" si="3"/>
        <v>0</v>
      </c>
      <c r="I35" s="7">
        <f t="shared" si="1"/>
        <v>0</v>
      </c>
      <c r="J35" s="8">
        <v>0</v>
      </c>
    </row>
    <row r="36" spans="1:10" x14ac:dyDescent="0.25">
      <c r="A36" s="30" t="s">
        <v>3</v>
      </c>
      <c r="B36" s="32">
        <f>B28+B29+B30+B31+B32+B33+B34+B35</f>
        <v>200533095.46000001</v>
      </c>
      <c r="C36" s="32">
        <f>SUM(C28:C35)</f>
        <v>39442408.310000002</v>
      </c>
      <c r="D36" s="32">
        <f>SUM(D28:D35)</f>
        <v>27410445.66</v>
      </c>
      <c r="E36" s="32">
        <f>SUM(E28:E35)</f>
        <v>14214574.949999999</v>
      </c>
      <c r="F36" s="32">
        <f>SUM(F28:F35)</f>
        <v>14324204.699999999</v>
      </c>
      <c r="G36" s="4">
        <f t="shared" si="0"/>
        <v>-173122649.80000001</v>
      </c>
      <c r="H36" s="6">
        <f t="shared" si="3"/>
        <v>13.668788983246666</v>
      </c>
      <c r="I36" s="7">
        <f t="shared" si="1"/>
        <v>-12031962.650000002</v>
      </c>
      <c r="J36" s="8">
        <f t="shared" si="2"/>
        <v>69.494858033429239</v>
      </c>
    </row>
    <row r="37" spans="1:10" x14ac:dyDescent="0.25">
      <c r="A37" s="26" t="s">
        <v>5</v>
      </c>
      <c r="B37" s="4">
        <v>0</v>
      </c>
      <c r="C37" s="4">
        <v>0</v>
      </c>
      <c r="D37" s="4">
        <v>0</v>
      </c>
      <c r="E37" s="4">
        <v>35713174.450000003</v>
      </c>
      <c r="F37" s="4">
        <v>70446338.5</v>
      </c>
      <c r="G37" s="4">
        <f t="shared" si="0"/>
        <v>0</v>
      </c>
      <c r="H37" s="6">
        <v>0</v>
      </c>
      <c r="I37" s="7">
        <f t="shared" si="1"/>
        <v>0</v>
      </c>
      <c r="J37" s="8">
        <v>0</v>
      </c>
    </row>
    <row r="38" spans="1:10" x14ac:dyDescent="0.25">
      <c r="A38" s="33" t="s">
        <v>6</v>
      </c>
      <c r="B38" s="34">
        <f>B36+B26</f>
        <v>2762000600.0999999</v>
      </c>
      <c r="C38" s="34">
        <f>C36+C26</f>
        <v>2566143726.2299995</v>
      </c>
      <c r="D38" s="34">
        <f>D36+D26</f>
        <v>2413888552.3299999</v>
      </c>
      <c r="E38" s="34">
        <f>E26+E36+E37</f>
        <v>2449847453.2099996</v>
      </c>
      <c r="F38" s="34">
        <f>F26+F36+F37</f>
        <v>2155539007.6000004</v>
      </c>
      <c r="G38" s="35">
        <f t="shared" si="0"/>
        <v>-348112047.76999998</v>
      </c>
      <c r="H38" s="36">
        <f t="shared" si="3"/>
        <v>87.396380444037689</v>
      </c>
      <c r="I38" s="37">
        <f t="shared" si="1"/>
        <v>-152255173.89999962</v>
      </c>
      <c r="J38" s="38">
        <f t="shared" si="2"/>
        <v>94.066771383702559</v>
      </c>
    </row>
    <row r="39" spans="1:10" s="15" customFormat="1" x14ac:dyDescent="0.25">
      <c r="B39" s="42"/>
      <c r="C39" s="43"/>
      <c r="D39" s="42"/>
      <c r="E39" s="42"/>
      <c r="F39" s="42"/>
      <c r="G39" s="44"/>
      <c r="H39" s="45"/>
      <c r="I39" s="46"/>
      <c r="J39" s="47"/>
    </row>
    <row r="40" spans="1:10" x14ac:dyDescent="0.25">
      <c r="B40" s="42"/>
      <c r="C40" s="43"/>
      <c r="D40" s="42"/>
      <c r="E40" s="42"/>
      <c r="F40" s="42"/>
      <c r="G40" s="42"/>
      <c r="H40" s="42"/>
      <c r="I40" s="42"/>
      <c r="J40" s="42"/>
    </row>
    <row r="41" spans="1:10" ht="63" x14ac:dyDescent="0.25">
      <c r="A41" s="16" t="s">
        <v>48</v>
      </c>
      <c r="B41" s="39" t="s">
        <v>17</v>
      </c>
      <c r="C41" s="39"/>
      <c r="D41" s="17" t="s">
        <v>18</v>
      </c>
    </row>
  </sheetData>
  <autoFilter ref="A6:J41"/>
  <mergeCells count="10">
    <mergeCell ref="B41:C41"/>
    <mergeCell ref="A1:J1"/>
    <mergeCell ref="A3:A5"/>
    <mergeCell ref="B3:B5"/>
    <mergeCell ref="C3:C5"/>
    <mergeCell ref="D3:D5"/>
    <mergeCell ref="E3:E5"/>
    <mergeCell ref="F3:F5"/>
    <mergeCell ref="G3:H4"/>
    <mergeCell ref="I3:J4"/>
  </mergeCells>
  <pageMargins left="0.70866141732283472" right="0.70866141732283472" top="0.59055118110236227" bottom="0.59055118110236227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Лист1</vt:lpstr>
      <vt:lpstr>Лист1!_ftn1</vt:lpstr>
      <vt:lpstr>Лист1!_ftnref1</vt:lpstr>
      <vt:lpstr>Лист1!_ftnref2</vt:lpstr>
      <vt:lpstr>Лист1!_ftnref3</vt:lpstr>
      <vt:lpstr>Лист1!_ftnref4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Бунтакова</dc:creator>
  <cp:lastModifiedBy>Марина Противень</cp:lastModifiedBy>
  <cp:revision>4</cp:revision>
  <cp:lastPrinted>2024-10-30T12:19:46Z</cp:lastPrinted>
  <dcterms:created xsi:type="dcterms:W3CDTF">2022-10-17T06:57:27Z</dcterms:created>
  <dcterms:modified xsi:type="dcterms:W3CDTF">2024-11-12T10:43:48Z</dcterms:modified>
</cp:coreProperties>
</file>